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E 2015\Tercera jornada pedagogica\"/>
    </mc:Choice>
  </mc:AlternateContent>
  <workbookProtection workbookAlgorithmName="SHA-512" workbookHashValue="7IsSFV2xIjmKwKc8jYDME/IQMB0trQtyxmPxmAivx/GQhnthY7J4PBzXYoH6uHIl1z3xYyZXZSxagAgdf9ArzQ==" workbookSaltValue="qYacu9/KwtT7Petqa4yL8A==" workbookSpinCount="100000" lockStructure="1"/>
  <bookViews>
    <workbookView xWindow="0" yWindow="0" windowWidth="20490" windowHeight="7755"/>
  </bookViews>
  <sheets>
    <sheet name="MATEMATICA" sheetId="6" r:id="rId1"/>
    <sheet name="COMUNICACION" sheetId="9" r:id="rId2"/>
  </sheets>
  <calcPr calcId="152511"/>
</workbook>
</file>

<file path=xl/calcChain.xml><?xml version="1.0" encoding="utf-8"?>
<calcChain xmlns="http://schemas.openxmlformats.org/spreadsheetml/2006/main">
  <c r="AC48" i="9" l="1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AD46" i="9"/>
  <c r="AF46" i="9" s="1"/>
  <c r="AD45" i="9"/>
  <c r="AF45" i="9" s="1"/>
  <c r="AD44" i="9"/>
  <c r="AF44" i="9" s="1"/>
  <c r="AD43" i="9"/>
  <c r="AF43" i="9" s="1"/>
  <c r="AD42" i="9"/>
  <c r="AF42" i="9" s="1"/>
  <c r="AD41" i="9"/>
  <c r="AF41" i="9" s="1"/>
  <c r="AD40" i="9"/>
  <c r="AF40" i="9" s="1"/>
  <c r="AD39" i="9"/>
  <c r="AF39" i="9" s="1"/>
  <c r="AD38" i="9"/>
  <c r="AF38" i="9" s="1"/>
  <c r="AD37" i="9"/>
  <c r="AF37" i="9" s="1"/>
  <c r="AD36" i="9"/>
  <c r="AF36" i="9" s="1"/>
  <c r="AD35" i="9"/>
  <c r="AF35" i="9" s="1"/>
  <c r="AD34" i="9"/>
  <c r="AF34" i="9" s="1"/>
  <c r="AD33" i="9"/>
  <c r="AF33" i="9" s="1"/>
  <c r="AD32" i="9"/>
  <c r="AF32" i="9" s="1"/>
  <c r="AD31" i="9"/>
  <c r="AF31" i="9" s="1"/>
  <c r="AD30" i="9"/>
  <c r="AF30" i="9" s="1"/>
  <c r="AD29" i="9"/>
  <c r="AF29" i="9" s="1"/>
  <c r="AD28" i="9"/>
  <c r="AF28" i="9" s="1"/>
  <c r="AD27" i="9"/>
  <c r="AF27" i="9" s="1"/>
  <c r="AD26" i="9"/>
  <c r="AF26" i="9" s="1"/>
  <c r="AD25" i="9"/>
  <c r="AF25" i="9" s="1"/>
  <c r="AD24" i="9"/>
  <c r="AF24" i="9" s="1"/>
  <c r="AD23" i="9"/>
  <c r="AF23" i="9" s="1"/>
  <c r="AD22" i="9"/>
  <c r="AF22" i="9" s="1"/>
  <c r="AD21" i="9"/>
  <c r="AF21" i="9" s="1"/>
  <c r="AD20" i="9"/>
  <c r="AF20" i="9" s="1"/>
  <c r="AD19" i="9"/>
  <c r="AF19" i="9" s="1"/>
  <c r="AD18" i="9"/>
  <c r="AF18" i="9" s="1"/>
  <c r="AD17" i="9"/>
  <c r="AF17" i="9" s="1"/>
  <c r="AD16" i="9"/>
  <c r="AF16" i="9" s="1"/>
  <c r="AD15" i="9"/>
  <c r="AF15" i="9" s="1"/>
  <c r="AD14" i="9"/>
  <c r="AF14" i="9" s="1"/>
  <c r="AD13" i="9"/>
  <c r="AF13" i="9" s="1"/>
  <c r="AD12" i="9"/>
  <c r="AF12" i="9" s="1"/>
  <c r="D59" i="9" l="1"/>
  <c r="D55" i="9"/>
  <c r="E66" i="9"/>
  <c r="E67" i="9"/>
  <c r="E65" i="9"/>
  <c r="D61" i="9"/>
  <c r="D58" i="9"/>
  <c r="D54" i="9"/>
  <c r="E64" i="9"/>
  <c r="D60" i="9"/>
  <c r="D56" i="9"/>
  <c r="D57" i="9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5" i="6"/>
  <c r="AF45" i="6"/>
  <c r="AF46" i="6"/>
  <c r="AD13" i="6"/>
  <c r="AF13" i="6" s="1"/>
  <c r="AD14" i="6"/>
  <c r="AF14" i="6" s="1"/>
  <c r="AD15" i="6"/>
  <c r="AF15" i="6" s="1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F32" i="6" s="1"/>
  <c r="AD33" i="6"/>
  <c r="AF33" i="6" s="1"/>
  <c r="AD34" i="6"/>
  <c r="AF34" i="6" s="1"/>
  <c r="AD35" i="6"/>
  <c r="AD36" i="6"/>
  <c r="AF36" i="6" s="1"/>
  <c r="AD37" i="6"/>
  <c r="AF37" i="6" s="1"/>
  <c r="AD38" i="6"/>
  <c r="AF38" i="6" s="1"/>
  <c r="AD39" i="6"/>
  <c r="AF39" i="6" s="1"/>
  <c r="AD40" i="6"/>
  <c r="AF40" i="6" s="1"/>
  <c r="AD41" i="6"/>
  <c r="AF41" i="6" s="1"/>
  <c r="AD42" i="6"/>
  <c r="AF42" i="6" s="1"/>
  <c r="AD43" i="6"/>
  <c r="AF43" i="6" s="1"/>
  <c r="AD44" i="6"/>
  <c r="AF44" i="6" s="1"/>
  <c r="AD45" i="6"/>
  <c r="AD46" i="6"/>
  <c r="AD12" i="6"/>
  <c r="AF12" i="6" s="1"/>
  <c r="H47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E48" i="6"/>
  <c r="F47" i="6"/>
  <c r="G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E47" i="6"/>
  <c r="H60" i="9" l="1"/>
  <c r="H61" i="9"/>
  <c r="H67" i="9"/>
  <c r="H65" i="9"/>
  <c r="H66" i="9"/>
  <c r="H64" i="9"/>
  <c r="E64" i="6"/>
  <c r="D57" i="6"/>
  <c r="D54" i="6"/>
  <c r="D56" i="6"/>
  <c r="D55" i="6"/>
  <c r="D60" i="6"/>
  <c r="D58" i="6"/>
  <c r="E65" i="6"/>
  <c r="E66" i="6"/>
  <c r="D61" i="6"/>
  <c r="D59" i="6"/>
  <c r="E67" i="6"/>
  <c r="H61" i="6" l="1"/>
  <c r="H60" i="6"/>
  <c r="H67" i="6" l="1"/>
  <c r="H64" i="6"/>
  <c r="H66" i="6"/>
  <c r="H65" i="6"/>
</calcChain>
</file>

<file path=xl/sharedStrings.xml><?xml version="1.0" encoding="utf-8"?>
<sst xmlns="http://schemas.openxmlformats.org/spreadsheetml/2006/main" count="78" uniqueCount="46">
  <si>
    <t>APELLIDOS Y NOMBRE(S) DEL ESTUDIANTE</t>
  </si>
  <si>
    <t>LEYENDA:</t>
  </si>
  <si>
    <t>GRADO:  2° Secundaria</t>
  </si>
  <si>
    <t>CANTIDAD DE ACIERTOS</t>
  </si>
  <si>
    <t>TOTAL</t>
  </si>
  <si>
    <t>PROMEDIO</t>
  </si>
  <si>
    <t>MEDIANA</t>
  </si>
  <si>
    <t>MODA</t>
  </si>
  <si>
    <t>NOTA MÁS ALTA</t>
  </si>
  <si>
    <t>NOTA MÁS BAJA</t>
  </si>
  <si>
    <t>APROBADOS</t>
  </si>
  <si>
    <t>DESAPROBADOS</t>
  </si>
  <si>
    <t>INTERVALOS</t>
  </si>
  <si>
    <t>N</t>
  </si>
  <si>
    <t>%</t>
  </si>
  <si>
    <t>18 - 20</t>
  </si>
  <si>
    <t>14 - 17</t>
  </si>
  <si>
    <t>11 - 13</t>
  </si>
  <si>
    <t>0 - 10</t>
  </si>
  <si>
    <t>ÁREA: MATEMATICA</t>
  </si>
  <si>
    <t>Nº</t>
  </si>
  <si>
    <t>Competencias matemáticas</t>
  </si>
  <si>
    <t>Actúa y piensa matemáticamente en situaciones de gestión de datos e incertidumbre</t>
  </si>
  <si>
    <t>Actúa y piensa matemáticamente en situaciones de cantidad</t>
  </si>
  <si>
    <t>Actúa y piensa matemáticamente en situaciones de regularidad, equivalencia y cambio</t>
  </si>
  <si>
    <t>Actúa y piensa matemáticamente en situaciones de forma, movimiento y localización</t>
  </si>
  <si>
    <t>Si es respuesta adecuada.</t>
  </si>
  <si>
    <t>Si es respuesta inadecuada o en blanco.</t>
  </si>
  <si>
    <t xml:space="preserve">SECCIÓN: </t>
  </si>
  <si>
    <t>I.E.:</t>
  </si>
  <si>
    <t xml:space="preserve">Código Modular: </t>
  </si>
  <si>
    <t xml:space="preserve">APELLIDOS Y NOMBRE(S) DEL DOCENTE: </t>
  </si>
  <si>
    <t xml:space="preserve">N° D.N.I.: </t>
  </si>
  <si>
    <t xml:space="preserve">CORREO ELECTRÓNICO:  </t>
  </si>
  <si>
    <t>REGISTRO DE LOGROS DE LA PRUEBA DE MATEMÁTICA</t>
  </si>
  <si>
    <t>ESTADÍSTICA EN ESCALA VIGESIMAL:</t>
  </si>
  <si>
    <t>REGISTRO DE LOGROS DE LA PRUEBA DE LECTURA</t>
  </si>
  <si>
    <t>ÁREA: COMUNICACIÓN</t>
  </si>
  <si>
    <t>El cóndor</t>
  </si>
  <si>
    <t>Kuelap</t>
  </si>
  <si>
    <t>Mantarraya gigante</t>
  </si>
  <si>
    <t>Mascotas</t>
  </si>
  <si>
    <t>CANTIDAD DE RESPUESTAS ADECUADAS</t>
  </si>
  <si>
    <t>Cantidad de aciertos de cada pregunta</t>
  </si>
  <si>
    <t>Cantidad de errores de cada pregunta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</si>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</sst>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/>
    <xf numFmtId="0" fontId="0" fillId="6" borderId="3" xfId="0" applyFill="1" applyBorder="1" applyAlignment="1" applyProtection="1">
      <alignment horizontal="center" vertical="center"/>
      <protection hidden="1"/>
    </xf>
    <xf numFmtId="49" fontId="0" fillId="6" borderId="3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9" fillId="8" borderId="0" xfId="0" applyFont="1" applyFill="1"/>
    <xf numFmtId="0" fontId="9" fillId="8" borderId="2" xfId="1" applyFont="1" applyFill="1" applyBorder="1" applyAlignment="1">
      <alignment horizontal="center" vertical="center"/>
    </xf>
    <xf numFmtId="0" fontId="9" fillId="3" borderId="1" xfId="2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0" fillId="6" borderId="1" xfId="0" applyFont="1" applyFill="1" applyBorder="1" applyAlignment="1" applyProtection="1">
      <alignment horizontal="left" vertical="center"/>
      <protection hidden="1"/>
    </xf>
    <xf numFmtId="0" fontId="9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center"/>
      <protection hidden="1"/>
    </xf>
    <xf numFmtId="0" fontId="13" fillId="8" borderId="7" xfId="1" applyFont="1" applyFill="1" applyBorder="1" applyAlignment="1">
      <alignment horizontal="center" vertical="center" wrapText="1"/>
    </xf>
    <xf numFmtId="0" fontId="13" fillId="8" borderId="8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" fontId="10" fillId="0" borderId="1" xfId="0" applyNumberFormat="1" applyFont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2" fontId="10" fillId="0" borderId="3" xfId="0" applyNumberFormat="1" applyFont="1" applyBorder="1" applyAlignment="1" applyProtection="1">
      <alignment horizontal="center"/>
      <protection hidden="1"/>
    </xf>
    <xf numFmtId="2" fontId="10" fillId="0" borderId="4" xfId="0" applyNumberFormat="1" applyFont="1" applyBorder="1" applyAlignment="1" applyProtection="1">
      <alignment horizontal="center"/>
      <protection hidden="1"/>
    </xf>
    <xf numFmtId="2" fontId="10" fillId="0" borderId="5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3" borderId="1" xfId="2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9" fillId="4" borderId="1" xfId="3" applyFont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center" vertical="center" wrapText="1"/>
    </xf>
    <xf numFmtId="0" fontId="12" fillId="8" borderId="4" xfId="1" applyFont="1" applyFill="1" applyBorder="1" applyAlignment="1">
      <alignment vertical="center" wrapText="1"/>
    </xf>
    <xf numFmtId="0" fontId="12" fillId="8" borderId="5" xfId="1" applyFont="1" applyFill="1" applyBorder="1" applyAlignment="1">
      <alignment vertical="center" wrapText="1"/>
    </xf>
    <xf numFmtId="0" fontId="9" fillId="8" borderId="2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 applyProtection="1">
      <alignment horizontal="center" vertical="center" wrapText="1"/>
      <protection locked="0"/>
    </xf>
    <xf numFmtId="0" fontId="12" fillId="8" borderId="4" xfId="1" applyFont="1" applyFill="1" applyBorder="1" applyAlignment="1" applyProtection="1">
      <alignment horizontal="center" vertical="center" wrapText="1"/>
      <protection locked="0"/>
    </xf>
    <xf numFmtId="0" fontId="12" fillId="8" borderId="5" xfId="1" applyFont="1" applyFill="1" applyBorder="1" applyAlignment="1" applyProtection="1">
      <alignment horizontal="center" vertical="center" wrapText="1"/>
      <protection locked="0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9" fillId="8" borderId="2" xfId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/>
      <protection locked="0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DIAGRAMA</a:t>
            </a:r>
            <a:r>
              <a:rPr lang="es-PE" baseline="0"/>
              <a:t> DE BARRAS</a:t>
            </a:r>
            <a:endParaRPr lang="es-PE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77792993267145E-2"/>
          <c:y val="4.3715840154610754E-2"/>
          <c:w val="0.78767344516718019"/>
          <c:h val="0.8434046659853212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cat>
            <c:strRef>
              <c:f>MATEMATICA!$C$64:$C$67</c:f>
              <c:strCache>
                <c:ptCount val="4"/>
                <c:pt idx="0">
                  <c:v>18 - 20</c:v>
                </c:pt>
                <c:pt idx="1">
                  <c:v>14 - 17</c:v>
                </c:pt>
                <c:pt idx="2">
                  <c:v>11 - 13</c:v>
                </c:pt>
                <c:pt idx="3">
                  <c:v>0 - 10</c:v>
                </c:pt>
              </c:strCache>
            </c:strRef>
          </c:cat>
          <c:val>
            <c:numRef>
              <c:f>MATEMATICA!$E$64:$E$67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333738104"/>
        <c:axId val="333740456"/>
        <c:axId val="474096520"/>
      </c:bar3DChart>
      <c:catAx>
        <c:axId val="33373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INTERVALOS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3740456"/>
        <c:crosses val="autoZero"/>
        <c:auto val="1"/>
        <c:lblAlgn val="ctr"/>
        <c:lblOffset val="100"/>
        <c:noMultiLvlLbl val="0"/>
      </c:catAx>
      <c:valAx>
        <c:axId val="33374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CANTIDAD</a:t>
                </a:r>
                <a:r>
                  <a:rPr lang="es-PE" baseline="0"/>
                  <a:t> DE NOTAS</a:t>
                </a:r>
                <a:endParaRPr lang="es-P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3738104"/>
        <c:crosses val="autoZero"/>
        <c:crossBetween val="between"/>
      </c:valAx>
      <c:serAx>
        <c:axId val="474096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333740456"/>
        <c:crosses val="autoZero"/>
      </c:ser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DIAGRAMA</a:t>
            </a:r>
            <a:r>
              <a:rPr lang="es-PE" baseline="0"/>
              <a:t> DE BARRAS</a:t>
            </a:r>
            <a:endParaRPr lang="es-PE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77792993267145E-2"/>
          <c:y val="4.3715840154610754E-2"/>
          <c:w val="0.78767344516718019"/>
          <c:h val="0.8434046659853212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cat>
            <c:strRef>
              <c:f>COMUNICACION!$C$64:$C$67</c:f>
              <c:strCache>
                <c:ptCount val="4"/>
                <c:pt idx="0">
                  <c:v>18 - 20</c:v>
                </c:pt>
                <c:pt idx="1">
                  <c:v>14 - 17</c:v>
                </c:pt>
                <c:pt idx="2">
                  <c:v>11 - 13</c:v>
                </c:pt>
                <c:pt idx="3">
                  <c:v>0 - 10</c:v>
                </c:pt>
              </c:strCache>
            </c:strRef>
          </c:cat>
          <c:val>
            <c:numRef>
              <c:f>COMUNICACION!$E$64:$E$67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482067192"/>
        <c:axId val="482068760"/>
        <c:axId val="485032648"/>
      </c:bar3DChart>
      <c:catAx>
        <c:axId val="482067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INTERVALOS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2068760"/>
        <c:crosses val="autoZero"/>
        <c:auto val="1"/>
        <c:lblAlgn val="ctr"/>
        <c:lblOffset val="100"/>
        <c:noMultiLvlLbl val="0"/>
      </c:catAx>
      <c:valAx>
        <c:axId val="48206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CANTIDAD</a:t>
                </a:r>
                <a:r>
                  <a:rPr lang="es-PE" baseline="0"/>
                  <a:t> DE NOTAS</a:t>
                </a:r>
                <a:endParaRPr lang="es-P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2067192"/>
        <c:crosses val="autoZero"/>
        <c:crossBetween val="between"/>
      </c:valAx>
      <c:serAx>
        <c:axId val="485032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482068760"/>
        <c:crosses val="autoZero"/>
      </c:ser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</xdr:colOff>
      <xdr:row>51</xdr:row>
      <xdr:rowOff>61912</xdr:rowOff>
    </xdr:from>
    <xdr:to>
      <xdr:col>29</xdr:col>
      <xdr:colOff>371474</xdr:colOff>
      <xdr:row>67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171449</xdr:colOff>
      <xdr:row>0</xdr:row>
      <xdr:rowOff>0</xdr:rowOff>
    </xdr:from>
    <xdr:to>
      <xdr:col>2</xdr:col>
      <xdr:colOff>1600199</xdr:colOff>
      <xdr:row>1</xdr:row>
      <xdr:rowOff>342900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" t="16514" r="43490" b="11927"/>
        <a:stretch/>
      </xdr:blipFill>
      <xdr:spPr>
        <a:xfrm>
          <a:off x="171449" y="0"/>
          <a:ext cx="2066925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285749</xdr:colOff>
      <xdr:row>51</xdr:row>
      <xdr:rowOff>4762</xdr:rowOff>
    </xdr:from>
    <xdr:to>
      <xdr:col>29</xdr:col>
      <xdr:colOff>914400</xdr:colOff>
      <xdr:row>66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171449</xdr:colOff>
      <xdr:row>0</xdr:row>
      <xdr:rowOff>0</xdr:rowOff>
    </xdr:from>
    <xdr:to>
      <xdr:col>2</xdr:col>
      <xdr:colOff>1600199</xdr:colOff>
      <xdr:row>1</xdr:row>
      <xdr:rowOff>342900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" t="16514" r="43490" b="11927"/>
        <a:stretch/>
      </xdr:blipFill>
      <xdr:spPr>
        <a:xfrm>
          <a:off x="171449" y="0"/>
          <a:ext cx="206692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7"/>
  <sheetViews>
    <sheetView tabSelected="1" workbookViewId="0">
      <selection activeCell="B2" sqref="B2:AD2"/>
    </sheetView>
  </sheetViews>
  <sheetFormatPr baseColWidth="10" defaultRowHeight="15" x14ac:dyDescent="0.25"/>
  <cols>
    <col min="1" max="1" width="2.85546875" customWidth="1"/>
    <col min="2" max="2" width="6.7109375" customWidth="1"/>
    <col min="3" max="3" width="43.7109375" customWidth="1"/>
    <col min="4" max="4" width="3.7109375" hidden="1" customWidth="1"/>
    <col min="5" max="29" width="4.28515625" customWidth="1"/>
    <col min="30" max="30" width="10.7109375" customWidth="1"/>
    <col min="32" max="32" width="0" hidden="1" customWidth="1"/>
  </cols>
  <sheetData>
    <row r="1" spans="2:32" ht="6" customHeight="1" x14ac:dyDescent="0.25"/>
    <row r="2" spans="2:32" ht="28.5" x14ac:dyDescent="0.45"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2:32" ht="8.25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2" x14ac:dyDescent="0.25">
      <c r="B4" s="7"/>
      <c r="C4" s="38" t="s">
        <v>2</v>
      </c>
      <c r="D4" s="38"/>
      <c r="E4" s="38"/>
      <c r="F4" s="38"/>
      <c r="G4" s="38"/>
      <c r="H4" s="38"/>
      <c r="I4" s="38"/>
      <c r="J4" s="7"/>
      <c r="K4" s="38" t="s">
        <v>31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2" x14ac:dyDescent="0.25">
      <c r="B5" s="7"/>
      <c r="C5" s="38" t="s">
        <v>28</v>
      </c>
      <c r="D5" s="38"/>
      <c r="E5" s="38"/>
      <c r="F5" s="38"/>
      <c r="G5" s="38"/>
      <c r="H5" s="38"/>
      <c r="I5" s="38"/>
      <c r="J5" s="7"/>
      <c r="K5" s="41" t="s">
        <v>32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2:32" x14ac:dyDescent="0.25">
      <c r="C6" s="39" t="s">
        <v>19</v>
      </c>
      <c r="D6" s="14"/>
      <c r="E6" s="14" t="s">
        <v>1</v>
      </c>
      <c r="F6" s="14"/>
      <c r="G6" s="14"/>
      <c r="H6" s="14"/>
      <c r="I6" s="14"/>
      <c r="J6" s="5"/>
      <c r="K6" s="41" t="s">
        <v>33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2:32" x14ac:dyDescent="0.25">
      <c r="C7" s="40" t="s">
        <v>29</v>
      </c>
      <c r="D7" s="3"/>
      <c r="E7" s="17">
        <v>2</v>
      </c>
      <c r="F7" s="6">
        <v>2</v>
      </c>
      <c r="G7" s="22" t="s">
        <v>26</v>
      </c>
      <c r="H7" s="22"/>
      <c r="I7" s="22"/>
      <c r="J7" s="22"/>
      <c r="K7" s="22"/>
      <c r="L7" s="22"/>
      <c r="M7" s="22"/>
      <c r="N7" s="22"/>
      <c r="O7" s="22"/>
    </row>
    <row r="8" spans="2:32" x14ac:dyDescent="0.25">
      <c r="C8" s="40" t="s">
        <v>30</v>
      </c>
      <c r="E8" s="17">
        <v>1</v>
      </c>
      <c r="F8" s="6">
        <v>1</v>
      </c>
      <c r="G8" s="22" t="s">
        <v>27</v>
      </c>
      <c r="H8" s="22"/>
      <c r="I8" s="22"/>
      <c r="J8" s="22"/>
      <c r="K8" s="22"/>
      <c r="L8" s="22"/>
      <c r="M8" s="22"/>
      <c r="N8" s="22"/>
      <c r="O8" s="22"/>
      <c r="P8" s="18"/>
    </row>
    <row r="9" spans="2:32" ht="15" customHeight="1" x14ac:dyDescent="0.25">
      <c r="B9" s="20" t="s">
        <v>20</v>
      </c>
      <c r="C9" s="28" t="s">
        <v>0</v>
      </c>
      <c r="D9" s="15"/>
      <c r="E9" s="65" t="s">
        <v>21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21" t="s">
        <v>3</v>
      </c>
    </row>
    <row r="10" spans="2:32" ht="52.5" customHeight="1" x14ac:dyDescent="0.25">
      <c r="B10" s="20"/>
      <c r="C10" s="28"/>
      <c r="D10" s="26"/>
      <c r="E10" s="60" t="s">
        <v>22</v>
      </c>
      <c r="F10" s="61"/>
      <c r="G10" s="61"/>
      <c r="H10" s="61"/>
      <c r="I10" s="62"/>
      <c r="J10" s="63" t="s">
        <v>23</v>
      </c>
      <c r="K10" s="63"/>
      <c r="L10" s="63"/>
      <c r="M10" s="63"/>
      <c r="N10" s="63"/>
      <c r="O10" s="63"/>
      <c r="P10" s="60" t="s">
        <v>24</v>
      </c>
      <c r="Q10" s="61"/>
      <c r="R10" s="61"/>
      <c r="S10" s="61"/>
      <c r="T10" s="61"/>
      <c r="U10" s="61"/>
      <c r="V10" s="61"/>
      <c r="W10" s="62"/>
      <c r="X10" s="60" t="s">
        <v>25</v>
      </c>
      <c r="Y10" s="61"/>
      <c r="Z10" s="61"/>
      <c r="AA10" s="61"/>
      <c r="AB10" s="61"/>
      <c r="AC10" s="62"/>
      <c r="AD10" s="21"/>
    </row>
    <row r="11" spans="2:32" ht="15" customHeight="1" x14ac:dyDescent="0.25">
      <c r="B11" s="20"/>
      <c r="C11" s="28"/>
      <c r="D11" s="27"/>
      <c r="E11" s="64">
        <v>1</v>
      </c>
      <c r="F11" s="64">
        <v>2</v>
      </c>
      <c r="G11" s="64">
        <v>3</v>
      </c>
      <c r="H11" s="64">
        <v>4</v>
      </c>
      <c r="I11" s="64">
        <v>5</v>
      </c>
      <c r="J11" s="64">
        <v>6</v>
      </c>
      <c r="K11" s="64">
        <v>7</v>
      </c>
      <c r="L11" s="64">
        <v>8</v>
      </c>
      <c r="M11" s="64">
        <v>9</v>
      </c>
      <c r="N11" s="64">
        <v>12</v>
      </c>
      <c r="O11" s="64">
        <v>13</v>
      </c>
      <c r="P11" s="64">
        <v>10</v>
      </c>
      <c r="Q11" s="64">
        <v>14</v>
      </c>
      <c r="R11" s="64">
        <v>15</v>
      </c>
      <c r="S11" s="64">
        <v>16</v>
      </c>
      <c r="T11" s="64">
        <v>17</v>
      </c>
      <c r="U11" s="64">
        <v>18</v>
      </c>
      <c r="V11" s="64">
        <v>19</v>
      </c>
      <c r="W11" s="64">
        <v>20</v>
      </c>
      <c r="X11" s="64">
        <v>11</v>
      </c>
      <c r="Y11" s="64">
        <v>21</v>
      </c>
      <c r="Z11" s="64">
        <v>22</v>
      </c>
      <c r="AA11" s="64">
        <v>23</v>
      </c>
      <c r="AB11" s="64">
        <v>24</v>
      </c>
      <c r="AC11" s="64">
        <v>25</v>
      </c>
      <c r="AD11" s="21"/>
    </row>
    <row r="12" spans="2:32" x14ac:dyDescent="0.25">
      <c r="B12" s="4">
        <v>1</v>
      </c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0" t="str">
        <f>IF(SUM(E12:AC12)=0,"",COUNTIF(E12:AC12,"=2"))</f>
        <v/>
      </c>
      <c r="AF12" t="str">
        <f>IFERROR(ROUND(AD12*20/25,0),"")</f>
        <v/>
      </c>
    </row>
    <row r="13" spans="2:32" x14ac:dyDescent="0.25">
      <c r="B13" s="1">
        <v>2</v>
      </c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50" t="str">
        <f t="shared" ref="AD13:AD46" si="0">IF(SUM(E13:AC13)=0,"",COUNTIF(E13:AC13,"=2"))</f>
        <v/>
      </c>
      <c r="AF13" t="str">
        <f t="shared" ref="AF13:AF46" si="1">IFERROR(ROUND(AD13*20/25,0),"")</f>
        <v/>
      </c>
    </row>
    <row r="14" spans="2:32" x14ac:dyDescent="0.25">
      <c r="B14" s="1">
        <v>3</v>
      </c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50" t="str">
        <f t="shared" si="0"/>
        <v/>
      </c>
      <c r="AF14" t="str">
        <f t="shared" si="1"/>
        <v/>
      </c>
    </row>
    <row r="15" spans="2:32" x14ac:dyDescent="0.25">
      <c r="B15" s="1">
        <v>4</v>
      </c>
      <c r="C15" s="44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50" t="str">
        <f t="shared" si="0"/>
        <v/>
      </c>
      <c r="AF15" t="str">
        <f t="shared" si="1"/>
        <v/>
      </c>
    </row>
    <row r="16" spans="2:32" x14ac:dyDescent="0.25">
      <c r="B16" s="1">
        <v>5</v>
      </c>
      <c r="C16" s="47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0" t="str">
        <f t="shared" si="0"/>
        <v/>
      </c>
      <c r="AF16" t="str">
        <f t="shared" si="1"/>
        <v/>
      </c>
    </row>
    <row r="17" spans="2:32" x14ac:dyDescent="0.25">
      <c r="B17" s="1">
        <v>6</v>
      </c>
      <c r="C17" s="47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50" t="str">
        <f t="shared" si="0"/>
        <v/>
      </c>
      <c r="AF17" t="str">
        <f t="shared" si="1"/>
        <v/>
      </c>
    </row>
    <row r="18" spans="2:32" x14ac:dyDescent="0.25">
      <c r="B18" s="1">
        <v>7</v>
      </c>
      <c r="C18" s="47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50" t="str">
        <f t="shared" si="0"/>
        <v/>
      </c>
      <c r="AF18" t="str">
        <f t="shared" si="1"/>
        <v/>
      </c>
    </row>
    <row r="19" spans="2:32" x14ac:dyDescent="0.25">
      <c r="B19" s="1">
        <v>8</v>
      </c>
      <c r="C19" s="47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50" t="str">
        <f t="shared" si="0"/>
        <v/>
      </c>
      <c r="AF19" t="str">
        <f t="shared" si="1"/>
        <v/>
      </c>
    </row>
    <row r="20" spans="2:32" x14ac:dyDescent="0.25">
      <c r="B20" s="1">
        <v>9</v>
      </c>
      <c r="C20" s="47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50" t="str">
        <f t="shared" si="0"/>
        <v/>
      </c>
      <c r="AF20" t="str">
        <f t="shared" si="1"/>
        <v/>
      </c>
    </row>
    <row r="21" spans="2:32" x14ac:dyDescent="0.25">
      <c r="B21" s="1">
        <v>10</v>
      </c>
      <c r="C21" s="47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50" t="str">
        <f t="shared" si="0"/>
        <v/>
      </c>
      <c r="AF21" t="str">
        <f t="shared" si="1"/>
        <v/>
      </c>
    </row>
    <row r="22" spans="2:32" x14ac:dyDescent="0.25">
      <c r="B22" s="1">
        <v>11</v>
      </c>
      <c r="C22" s="47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50" t="str">
        <f t="shared" si="0"/>
        <v/>
      </c>
      <c r="AF22" t="str">
        <f t="shared" si="1"/>
        <v/>
      </c>
    </row>
    <row r="23" spans="2:32" x14ac:dyDescent="0.25">
      <c r="B23" s="1">
        <v>12</v>
      </c>
      <c r="C23" s="47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50" t="str">
        <f t="shared" si="0"/>
        <v/>
      </c>
      <c r="AF23" t="str">
        <f t="shared" si="1"/>
        <v/>
      </c>
    </row>
    <row r="24" spans="2:32" x14ac:dyDescent="0.25">
      <c r="B24" s="1">
        <v>13</v>
      </c>
      <c r="C24" s="47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50" t="str">
        <f t="shared" si="0"/>
        <v/>
      </c>
      <c r="AF24" t="str">
        <f t="shared" si="1"/>
        <v/>
      </c>
    </row>
    <row r="25" spans="2:32" x14ac:dyDescent="0.25">
      <c r="B25" s="1">
        <v>14</v>
      </c>
      <c r="C25" s="47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 t="str">
        <f t="shared" si="0"/>
        <v/>
      </c>
      <c r="AF25" t="str">
        <f t="shared" si="1"/>
        <v/>
      </c>
    </row>
    <row r="26" spans="2:32" x14ac:dyDescent="0.25">
      <c r="B26" s="1">
        <v>15</v>
      </c>
      <c r="C26" s="47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50" t="str">
        <f t="shared" si="0"/>
        <v/>
      </c>
      <c r="AF26" t="str">
        <f t="shared" si="1"/>
        <v/>
      </c>
    </row>
    <row r="27" spans="2:32" x14ac:dyDescent="0.25">
      <c r="B27" s="1">
        <v>16</v>
      </c>
      <c r="C27" s="47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50" t="str">
        <f t="shared" si="0"/>
        <v/>
      </c>
      <c r="AF27" t="str">
        <f t="shared" si="1"/>
        <v/>
      </c>
    </row>
    <row r="28" spans="2:32" x14ac:dyDescent="0.25">
      <c r="B28" s="1">
        <v>17</v>
      </c>
      <c r="C28" s="47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50" t="str">
        <f t="shared" si="0"/>
        <v/>
      </c>
      <c r="AF28" t="str">
        <f t="shared" si="1"/>
        <v/>
      </c>
    </row>
    <row r="29" spans="2:32" x14ac:dyDescent="0.25">
      <c r="B29" s="1">
        <v>18</v>
      </c>
      <c r="C29" s="47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50" t="str">
        <f t="shared" si="0"/>
        <v/>
      </c>
      <c r="AF29" t="str">
        <f t="shared" si="1"/>
        <v/>
      </c>
    </row>
    <row r="30" spans="2:32" x14ac:dyDescent="0.25">
      <c r="B30" s="1">
        <v>19</v>
      </c>
      <c r="C30" s="47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 t="str">
        <f t="shared" si="0"/>
        <v/>
      </c>
      <c r="AF30" t="str">
        <f t="shared" si="1"/>
        <v/>
      </c>
    </row>
    <row r="31" spans="2:32" x14ac:dyDescent="0.25">
      <c r="B31" s="1">
        <v>20</v>
      </c>
      <c r="C31" s="47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50" t="str">
        <f t="shared" si="0"/>
        <v/>
      </c>
      <c r="AF31" t="str">
        <f t="shared" si="1"/>
        <v/>
      </c>
    </row>
    <row r="32" spans="2:32" x14ac:dyDescent="0.25">
      <c r="B32" s="1">
        <v>21</v>
      </c>
      <c r="C32" s="47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50" t="str">
        <f t="shared" si="0"/>
        <v/>
      </c>
      <c r="AF32" t="str">
        <f t="shared" si="1"/>
        <v/>
      </c>
    </row>
    <row r="33" spans="2:32" x14ac:dyDescent="0.25">
      <c r="B33" s="1">
        <v>22</v>
      </c>
      <c r="C33" s="47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50" t="str">
        <f t="shared" si="0"/>
        <v/>
      </c>
      <c r="AF33" t="str">
        <f t="shared" si="1"/>
        <v/>
      </c>
    </row>
    <row r="34" spans="2:32" x14ac:dyDescent="0.25">
      <c r="B34" s="2">
        <v>23</v>
      </c>
      <c r="C34" s="48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50" t="str">
        <f t="shared" si="0"/>
        <v/>
      </c>
      <c r="AF34" t="str">
        <f t="shared" si="1"/>
        <v/>
      </c>
    </row>
    <row r="35" spans="2:32" x14ac:dyDescent="0.25">
      <c r="B35" s="2">
        <v>24</v>
      </c>
      <c r="C35" s="47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50" t="str">
        <f t="shared" si="0"/>
        <v/>
      </c>
      <c r="AF35" t="str">
        <f t="shared" si="1"/>
        <v/>
      </c>
    </row>
    <row r="36" spans="2:32" x14ac:dyDescent="0.25">
      <c r="B36" s="2">
        <v>25</v>
      </c>
      <c r="C36" s="47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50" t="str">
        <f t="shared" si="0"/>
        <v/>
      </c>
      <c r="AF36" t="str">
        <f t="shared" si="1"/>
        <v/>
      </c>
    </row>
    <row r="37" spans="2:32" x14ac:dyDescent="0.25">
      <c r="B37" s="2">
        <v>26</v>
      </c>
      <c r="C37" s="47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50" t="str">
        <f t="shared" si="0"/>
        <v/>
      </c>
      <c r="AF37" t="str">
        <f t="shared" si="1"/>
        <v/>
      </c>
    </row>
    <row r="38" spans="2:32" x14ac:dyDescent="0.25">
      <c r="B38" s="2">
        <v>27</v>
      </c>
      <c r="C38" s="47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50" t="str">
        <f t="shared" si="0"/>
        <v/>
      </c>
      <c r="AF38" t="str">
        <f t="shared" si="1"/>
        <v/>
      </c>
    </row>
    <row r="39" spans="2:32" x14ac:dyDescent="0.25">
      <c r="B39" s="2">
        <v>28</v>
      </c>
      <c r="C39" s="47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50" t="str">
        <f t="shared" si="0"/>
        <v/>
      </c>
      <c r="AF39" t="str">
        <f t="shared" si="1"/>
        <v/>
      </c>
    </row>
    <row r="40" spans="2:32" x14ac:dyDescent="0.25">
      <c r="B40" s="2">
        <v>29</v>
      </c>
      <c r="C40" s="47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50" t="str">
        <f t="shared" si="0"/>
        <v/>
      </c>
      <c r="AF40" t="str">
        <f t="shared" si="1"/>
        <v/>
      </c>
    </row>
    <row r="41" spans="2:32" x14ac:dyDescent="0.25">
      <c r="B41" s="2">
        <v>30</v>
      </c>
      <c r="C41" s="47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50" t="str">
        <f t="shared" si="0"/>
        <v/>
      </c>
      <c r="AF41" t="str">
        <f t="shared" si="1"/>
        <v/>
      </c>
    </row>
    <row r="42" spans="2:32" x14ac:dyDescent="0.25">
      <c r="B42" s="2">
        <v>31</v>
      </c>
      <c r="C42" s="47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50" t="str">
        <f t="shared" si="0"/>
        <v/>
      </c>
      <c r="AF42" t="str">
        <f t="shared" si="1"/>
        <v/>
      </c>
    </row>
    <row r="43" spans="2:32" x14ac:dyDescent="0.25">
      <c r="B43" s="2">
        <v>32</v>
      </c>
      <c r="C43" s="47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50" t="str">
        <f t="shared" si="0"/>
        <v/>
      </c>
      <c r="AF43" t="str">
        <f t="shared" si="1"/>
        <v/>
      </c>
    </row>
    <row r="44" spans="2:32" x14ac:dyDescent="0.25">
      <c r="B44" s="2">
        <v>33</v>
      </c>
      <c r="C44" s="47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50" t="str">
        <f t="shared" si="0"/>
        <v/>
      </c>
      <c r="AF44" t="str">
        <f t="shared" si="1"/>
        <v/>
      </c>
    </row>
    <row r="45" spans="2:32" x14ac:dyDescent="0.25">
      <c r="B45" s="2">
        <v>34</v>
      </c>
      <c r="C45" s="47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50" t="str">
        <f t="shared" si="0"/>
        <v/>
      </c>
      <c r="AF45" t="str">
        <f t="shared" si="1"/>
        <v/>
      </c>
    </row>
    <row r="46" spans="2:32" x14ac:dyDescent="0.25">
      <c r="B46" s="2">
        <v>35</v>
      </c>
      <c r="C46" s="47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50" t="str">
        <f t="shared" si="0"/>
        <v/>
      </c>
      <c r="AF46" t="str">
        <f t="shared" si="1"/>
        <v/>
      </c>
    </row>
    <row r="47" spans="2:32" x14ac:dyDescent="0.25">
      <c r="B47" s="29" t="s">
        <v>43</v>
      </c>
      <c r="C47" s="29"/>
      <c r="D47" s="29"/>
      <c r="E47" s="49">
        <f>COUNTIF(E12:E46,"=2")</f>
        <v>0</v>
      </c>
      <c r="F47" s="49">
        <f t="shared" ref="F47:AC47" si="2">COUNTIF(F12:F46,"=2")</f>
        <v>0</v>
      </c>
      <c r="G47" s="49">
        <f t="shared" si="2"/>
        <v>0</v>
      </c>
      <c r="H47" s="49">
        <f>COUNTIF(H12:H46,"=2")</f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</row>
    <row r="48" spans="2:32" x14ac:dyDescent="0.25">
      <c r="B48" s="29" t="s">
        <v>44</v>
      </c>
      <c r="C48" s="29"/>
      <c r="D48" s="29"/>
      <c r="E48" s="49">
        <f>COUNTIF(E12:E46,"=1")</f>
        <v>0</v>
      </c>
      <c r="F48" s="49">
        <f t="shared" ref="F48:AC48" si="3">COUNTIF(F12:F46,"=1")</f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49">
        <f t="shared" si="3"/>
        <v>0</v>
      </c>
      <c r="P48" s="49">
        <f t="shared" si="3"/>
        <v>0</v>
      </c>
      <c r="Q48" s="49">
        <f t="shared" si="3"/>
        <v>0</v>
      </c>
      <c r="R48" s="49">
        <f t="shared" si="3"/>
        <v>0</v>
      </c>
      <c r="S48" s="49">
        <f t="shared" si="3"/>
        <v>0</v>
      </c>
      <c r="T48" s="49">
        <f t="shared" si="3"/>
        <v>0</v>
      </c>
      <c r="U48" s="49">
        <f t="shared" si="3"/>
        <v>0</v>
      </c>
      <c r="V48" s="49">
        <f t="shared" si="3"/>
        <v>0</v>
      </c>
      <c r="W48" s="49">
        <f t="shared" si="3"/>
        <v>0</v>
      </c>
      <c r="X48" s="49">
        <f t="shared" si="3"/>
        <v>0</v>
      </c>
      <c r="Y48" s="49">
        <f t="shared" si="3"/>
        <v>0</v>
      </c>
      <c r="Z48" s="49">
        <f t="shared" si="3"/>
        <v>0</v>
      </c>
      <c r="AA48" s="49">
        <f t="shared" si="3"/>
        <v>0</v>
      </c>
      <c r="AB48" s="49">
        <f t="shared" si="3"/>
        <v>0</v>
      </c>
      <c r="AC48" s="49">
        <f t="shared" si="3"/>
        <v>0</v>
      </c>
    </row>
    <row r="52" spans="3:18" ht="15.75" x14ac:dyDescent="0.25">
      <c r="C52" s="11" t="s">
        <v>35</v>
      </c>
    </row>
    <row r="54" spans="3:18" ht="15.75" x14ac:dyDescent="0.25">
      <c r="C54" s="19" t="s">
        <v>4</v>
      </c>
      <c r="D54" s="30" t="str">
        <f>IF(COUNT(AF12:AF46)=0,"",COUNT(AF12:AF46))</f>
        <v/>
      </c>
      <c r="E54" s="30"/>
      <c r="F54" s="30"/>
      <c r="G54" s="30"/>
      <c r="H54" s="10"/>
      <c r="I54" s="9"/>
      <c r="J54" s="9"/>
      <c r="K54" s="9"/>
      <c r="P54" s="9"/>
      <c r="Q54" s="9"/>
      <c r="R54" s="9"/>
    </row>
    <row r="55" spans="3:18" ht="15.75" x14ac:dyDescent="0.25">
      <c r="C55" s="19" t="s">
        <v>5</v>
      </c>
      <c r="D55" s="23" t="str">
        <f>IFERROR(ROUND(AVERAGE(AF12:AF46),2),"")</f>
        <v/>
      </c>
      <c r="E55" s="23"/>
      <c r="F55" s="23"/>
      <c r="G55" s="23"/>
      <c r="H55" s="10"/>
      <c r="I55" s="9"/>
      <c r="J55" s="9"/>
      <c r="K55" s="9"/>
      <c r="P55" s="9"/>
      <c r="Q55" s="9"/>
      <c r="R55" s="9"/>
    </row>
    <row r="56" spans="3:18" ht="15.75" x14ac:dyDescent="0.25">
      <c r="C56" s="19" t="s">
        <v>6</v>
      </c>
      <c r="D56" s="24" t="str">
        <f>IFERROR(MEDIAN(AF12:AF46),"")</f>
        <v/>
      </c>
      <c r="E56" s="24"/>
      <c r="F56" s="24"/>
      <c r="G56" s="24"/>
      <c r="H56" s="10"/>
      <c r="I56" s="9"/>
      <c r="J56" s="9"/>
      <c r="K56" s="9"/>
      <c r="P56" s="9"/>
      <c r="Q56" s="9"/>
      <c r="R56" s="9"/>
    </row>
    <row r="57" spans="3:18" ht="15.75" x14ac:dyDescent="0.25">
      <c r="C57" s="19" t="s">
        <v>7</v>
      </c>
      <c r="D57" s="24" t="str">
        <f>IFERROR(_xlfn.MODE.SNGL(AF12:AF46),"")</f>
        <v/>
      </c>
      <c r="E57" s="24"/>
      <c r="F57" s="24"/>
      <c r="G57" s="24"/>
      <c r="H57" s="10"/>
      <c r="I57" s="9"/>
      <c r="J57" s="9"/>
      <c r="K57" s="9"/>
      <c r="P57" s="9"/>
      <c r="Q57" s="9"/>
      <c r="R57" s="9"/>
    </row>
    <row r="58" spans="3:18" ht="15.75" x14ac:dyDescent="0.25">
      <c r="C58" s="19" t="s">
        <v>8</v>
      </c>
      <c r="D58" s="25" t="str">
        <f>IF(MAX(AF12:AF46)=0,"",MAX(AF12:AF46))</f>
        <v/>
      </c>
      <c r="E58" s="25"/>
      <c r="F58" s="25"/>
      <c r="G58" s="25"/>
      <c r="H58" s="10"/>
      <c r="I58" s="9"/>
      <c r="J58" s="9"/>
      <c r="K58" s="9"/>
      <c r="P58" s="9"/>
      <c r="Q58" s="9"/>
      <c r="R58" s="9"/>
    </row>
    <row r="59" spans="3:18" ht="15.75" x14ac:dyDescent="0.25">
      <c r="C59" s="19" t="s">
        <v>9</v>
      </c>
      <c r="D59" s="25" t="str">
        <f>IF(MIN(AF12:AF46)=0,"",MIN(AF12:AF46))</f>
        <v/>
      </c>
      <c r="E59" s="25"/>
      <c r="F59" s="25"/>
      <c r="G59" s="25"/>
      <c r="H59" s="51" t="s">
        <v>14</v>
      </c>
      <c r="I59" s="51"/>
      <c r="J59" s="51"/>
      <c r="K59" s="9"/>
      <c r="P59" s="9"/>
      <c r="Q59" s="9"/>
      <c r="R59" s="9"/>
    </row>
    <row r="60" spans="3:18" ht="15.75" x14ac:dyDescent="0.25">
      <c r="C60" s="19" t="s">
        <v>10</v>
      </c>
      <c r="D60" s="24" t="str">
        <f>IF(COUNT(AF12:AF46)=0,"",COUNTIF(AF12:AF46,"&gt;10"))</f>
        <v/>
      </c>
      <c r="E60" s="24"/>
      <c r="F60" s="24"/>
      <c r="G60" s="24"/>
      <c r="H60" s="23" t="str">
        <f>IFERROR(ROUND(D60*100/D54,2),"")</f>
        <v/>
      </c>
      <c r="I60" s="23"/>
      <c r="J60" s="23"/>
      <c r="K60" s="9"/>
      <c r="L60" s="9"/>
    </row>
    <row r="61" spans="3:18" ht="15.75" x14ac:dyDescent="0.25">
      <c r="C61" s="19" t="s">
        <v>11</v>
      </c>
      <c r="D61" s="24" t="str">
        <f>IF(COUNT(AF12:AF46)=0,"",COUNTIF(AF12:AF46,"&lt;11"))</f>
        <v/>
      </c>
      <c r="E61" s="24"/>
      <c r="F61" s="24"/>
      <c r="G61" s="24"/>
      <c r="H61" s="23" t="str">
        <f>IFERROR(ROUND(D61*100/D54,2),"")</f>
        <v/>
      </c>
      <c r="I61" s="23"/>
      <c r="J61" s="23"/>
      <c r="K61" s="9"/>
      <c r="L61" s="9"/>
    </row>
    <row r="62" spans="3:18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3:18" x14ac:dyDescent="0.25">
      <c r="C63" s="12" t="s">
        <v>12</v>
      </c>
      <c r="D63" s="31" t="s">
        <v>13</v>
      </c>
      <c r="E63" s="31"/>
      <c r="F63" s="31"/>
      <c r="G63" s="31"/>
      <c r="H63" s="32" t="s">
        <v>14</v>
      </c>
      <c r="I63" s="33"/>
      <c r="J63" s="34"/>
    </row>
    <row r="64" spans="3:18" ht="15.75" x14ac:dyDescent="0.25">
      <c r="C64" s="12" t="s">
        <v>15</v>
      </c>
      <c r="D64" s="53"/>
      <c r="E64" s="52" t="str">
        <f>IF(COUNT(AF12:AF46)=0,"",COUNTIF(AF12:AF46,"&gt;17"))</f>
        <v/>
      </c>
      <c r="F64" s="52"/>
      <c r="G64" s="52"/>
      <c r="H64" s="35" t="str">
        <f>IFERROR(ROUND((#REF!*100)/$D$54,2),"")</f>
        <v/>
      </c>
      <c r="I64" s="36"/>
      <c r="J64" s="37"/>
    </row>
    <row r="65" spans="3:10" ht="15.75" x14ac:dyDescent="0.25">
      <c r="C65" s="12" t="s">
        <v>16</v>
      </c>
      <c r="D65" s="53"/>
      <c r="E65" s="52" t="str">
        <f>IF(COUNT(AF12:AF46)=0,"",COUNTIF(AF12:AF46,"=14")+COUNTIF(AF12:AF46,"=15")+COUNTIF(AF12:AF46,"=16")+COUNTIF(AF12:AF46,"=17"))</f>
        <v/>
      </c>
      <c r="F65" s="52"/>
      <c r="G65" s="52"/>
      <c r="H65" s="35" t="str">
        <f>IFERROR(ROUND((#REF!*100)/$D$54,2),"")</f>
        <v/>
      </c>
      <c r="I65" s="36"/>
      <c r="J65" s="37"/>
    </row>
    <row r="66" spans="3:10" ht="15.75" x14ac:dyDescent="0.25">
      <c r="C66" s="13" t="s">
        <v>17</v>
      </c>
      <c r="D66" s="53"/>
      <c r="E66" s="52" t="str">
        <f>IF(COUNT(AF12:AF46)=0,"",COUNTIF(AF12:AF46,"=11")+COUNTIF(AF12:AF46,"=12")+COUNTIF(AF12:AF46,"=13"))</f>
        <v/>
      </c>
      <c r="F66" s="52"/>
      <c r="G66" s="52"/>
      <c r="H66" s="35" t="str">
        <f>IFERROR(ROUND((#REF!*100)/$D$54,2),"")</f>
        <v/>
      </c>
      <c r="I66" s="36"/>
      <c r="J66" s="37"/>
    </row>
    <row r="67" spans="3:10" ht="15.75" x14ac:dyDescent="0.25">
      <c r="C67" s="12" t="s">
        <v>18</v>
      </c>
      <c r="D67" s="53"/>
      <c r="E67" s="52" t="str">
        <f>IF(COUNT(AF12:AF46)=0,"",COUNTIF(AF12:AF46,"&lt;11"))</f>
        <v/>
      </c>
      <c r="F67" s="52"/>
      <c r="G67" s="52"/>
      <c r="H67" s="35" t="str">
        <f>IFERROR(ROUND((#REF!*100)/$D$54,2),"")</f>
        <v/>
      </c>
      <c r="I67" s="36"/>
      <c r="J67" s="37"/>
    </row>
  </sheetData>
  <sheetProtection algorithmName="SHA-512" hashValue="p3cyW2jK+F/fq2Vs8cjawZ47QwqmSWA9Ecj0/4GHtu9KdJoarbEnXQlGEFVgQPuegIbqXV+I+kLBDKI1U2SC2A==" saltValue="yxGWLDN372qRbUJtXtegvA==" spinCount="100000" sheet="1" objects="1" scenarios="1"/>
  <mergeCells count="40">
    <mergeCell ref="E66:G66"/>
    <mergeCell ref="E67:G67"/>
    <mergeCell ref="H66:J66"/>
    <mergeCell ref="H67:J67"/>
    <mergeCell ref="E64:G64"/>
    <mergeCell ref="E65:G65"/>
    <mergeCell ref="H63:J63"/>
    <mergeCell ref="H64:J64"/>
    <mergeCell ref="H65:J65"/>
    <mergeCell ref="D63:G63"/>
    <mergeCell ref="B47:D47"/>
    <mergeCell ref="B48:D48"/>
    <mergeCell ref="D54:G54"/>
    <mergeCell ref="D55:G55"/>
    <mergeCell ref="D56:G56"/>
    <mergeCell ref="K6:AD6"/>
    <mergeCell ref="B2:AD2"/>
    <mergeCell ref="C4:I4"/>
    <mergeCell ref="K4:AD4"/>
    <mergeCell ref="C5:I5"/>
    <mergeCell ref="K5:AD5"/>
    <mergeCell ref="H59:J59"/>
    <mergeCell ref="H60:J60"/>
    <mergeCell ref="H61:J61"/>
    <mergeCell ref="D57:G57"/>
    <mergeCell ref="D58:G58"/>
    <mergeCell ref="D59:G59"/>
    <mergeCell ref="D60:G60"/>
    <mergeCell ref="D61:G61"/>
    <mergeCell ref="B9:B11"/>
    <mergeCell ref="AD9:AD11"/>
    <mergeCell ref="G7:O7"/>
    <mergeCell ref="G8:O8"/>
    <mergeCell ref="E9:AC9"/>
    <mergeCell ref="E10:I10"/>
    <mergeCell ref="J10:O10"/>
    <mergeCell ref="P10:W10"/>
    <mergeCell ref="X10:AC10"/>
    <mergeCell ref="D10:D11"/>
    <mergeCell ref="C9:C11"/>
  </mergeCells>
  <dataValidations count="1">
    <dataValidation type="list" allowBlank="1" showInputMessage="1" showErrorMessage="1" sqref="E12:AC46">
      <formula1>"1,2"</formula1>
    </dataValidation>
  </dataValidations>
  <pageMargins left="0.31496062992125984" right="0.31496062992125984" top="0.35433070866141736" bottom="0.35433070866141736" header="0.31496062992125984" footer="0.31496062992125984"/>
  <pageSetup scale="75" orientation="landscape" horizont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B2C2F06-DEFD-4C70-ACB3-BB06F61BEBD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E12:AC46</xm:sqref>
        </x14:conditionalFormatting>
        <x14:conditionalFormatting xmlns:xm="http://schemas.microsoft.com/office/excel/2006/main">
          <x14:cfRule type="iconSet" priority="1" id="{5A5ED936-763F-4473-B728-F2F917F6CAD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7"/>
  <sheetViews>
    <sheetView workbookViewId="0">
      <selection activeCell="N15" sqref="N15"/>
    </sheetView>
  </sheetViews>
  <sheetFormatPr baseColWidth="10" defaultRowHeight="15" x14ac:dyDescent="0.25"/>
  <cols>
    <col min="1" max="1" width="2.85546875" customWidth="1"/>
    <col min="2" max="2" width="6.7109375" customWidth="1"/>
    <col min="3" max="3" width="50.7109375" customWidth="1"/>
    <col min="4" max="4" width="3.7109375" hidden="1" customWidth="1"/>
    <col min="5" max="24" width="4.7109375" customWidth="1"/>
    <col min="25" max="29" width="4.28515625" hidden="1" customWidth="1"/>
    <col min="30" max="30" width="14.7109375" customWidth="1"/>
    <col min="32" max="32" width="0" hidden="1" customWidth="1"/>
  </cols>
  <sheetData>
    <row r="1" spans="2:32" ht="6" customHeight="1" x14ac:dyDescent="0.25"/>
    <row r="2" spans="2:32" ht="28.5" x14ac:dyDescent="0.45">
      <c r="B2" s="42" t="s">
        <v>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2:32" ht="8.25" customHeigh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2" x14ac:dyDescent="0.25">
      <c r="B4" s="7"/>
      <c r="C4" s="38" t="s">
        <v>2</v>
      </c>
      <c r="D4" s="38"/>
      <c r="E4" s="38"/>
      <c r="F4" s="38"/>
      <c r="G4" s="38"/>
      <c r="H4" s="38"/>
      <c r="I4" s="38"/>
      <c r="J4" s="7"/>
      <c r="K4" s="38" t="s">
        <v>31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2" x14ac:dyDescent="0.25">
      <c r="B5" s="7"/>
      <c r="C5" s="38" t="s">
        <v>28</v>
      </c>
      <c r="D5" s="38"/>
      <c r="E5" s="38"/>
      <c r="F5" s="38"/>
      <c r="G5" s="38"/>
      <c r="H5" s="38"/>
      <c r="I5" s="38"/>
      <c r="J5" s="7"/>
      <c r="K5" s="41" t="s">
        <v>32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2:32" x14ac:dyDescent="0.25">
      <c r="C6" s="39" t="s">
        <v>37</v>
      </c>
      <c r="D6" s="14"/>
      <c r="E6" s="14" t="s">
        <v>1</v>
      </c>
      <c r="F6" s="14"/>
      <c r="G6" s="14"/>
      <c r="H6" s="14"/>
      <c r="I6" s="14"/>
      <c r="J6" s="5"/>
      <c r="K6" s="41" t="s">
        <v>33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2:32" x14ac:dyDescent="0.25">
      <c r="C7" s="40" t="s">
        <v>29</v>
      </c>
      <c r="D7" s="3"/>
      <c r="E7" s="17">
        <v>2</v>
      </c>
      <c r="F7" s="6">
        <v>2</v>
      </c>
      <c r="G7" s="22" t="s">
        <v>26</v>
      </c>
      <c r="H7" s="22"/>
      <c r="I7" s="22"/>
      <c r="J7" s="22"/>
      <c r="K7" s="22"/>
      <c r="L7" s="22"/>
      <c r="M7" s="22"/>
      <c r="N7" s="22"/>
      <c r="O7" s="22"/>
    </row>
    <row r="8" spans="2:32" x14ac:dyDescent="0.25">
      <c r="C8" s="40" t="s">
        <v>30</v>
      </c>
      <c r="E8" s="17">
        <v>1</v>
      </c>
      <c r="F8" s="6">
        <v>1</v>
      </c>
      <c r="G8" s="22" t="s">
        <v>27</v>
      </c>
      <c r="H8" s="22"/>
      <c r="I8" s="22"/>
      <c r="J8" s="22"/>
      <c r="K8" s="22"/>
      <c r="L8" s="22"/>
      <c r="M8" s="22"/>
      <c r="N8" s="22"/>
      <c r="O8" s="22"/>
    </row>
    <row r="9" spans="2:32" ht="15" customHeight="1" x14ac:dyDescent="0.25">
      <c r="D9" s="15"/>
    </row>
    <row r="10" spans="2:32" ht="45" customHeight="1" x14ac:dyDescent="0.25">
      <c r="B10" s="58" t="s">
        <v>20</v>
      </c>
      <c r="C10" s="58" t="s">
        <v>0</v>
      </c>
      <c r="D10" s="26"/>
      <c r="E10" s="60" t="s">
        <v>38</v>
      </c>
      <c r="F10" s="61"/>
      <c r="G10" s="61"/>
      <c r="H10" s="61"/>
      <c r="I10" s="62"/>
      <c r="J10" s="60" t="s">
        <v>39</v>
      </c>
      <c r="K10" s="61"/>
      <c r="L10" s="61"/>
      <c r="M10" s="61"/>
      <c r="N10" s="62"/>
      <c r="O10" s="60" t="s">
        <v>40</v>
      </c>
      <c r="P10" s="61"/>
      <c r="Q10" s="61"/>
      <c r="R10" s="61"/>
      <c r="S10" s="61"/>
      <c r="T10" s="63" t="s">
        <v>41</v>
      </c>
      <c r="U10" s="63"/>
      <c r="V10" s="63"/>
      <c r="W10" s="63"/>
      <c r="X10" s="63"/>
      <c r="Y10" s="56"/>
      <c r="Z10" s="56"/>
      <c r="AA10" s="56"/>
      <c r="AB10" s="56"/>
      <c r="AC10" s="57"/>
      <c r="AD10" s="54" t="s">
        <v>42</v>
      </c>
    </row>
    <row r="11" spans="2:32" ht="15" customHeight="1" x14ac:dyDescent="0.25">
      <c r="B11" s="59"/>
      <c r="C11" s="59"/>
      <c r="D11" s="27"/>
      <c r="E11" s="64">
        <v>1</v>
      </c>
      <c r="F11" s="64">
        <v>2</v>
      </c>
      <c r="G11" s="64">
        <v>3</v>
      </c>
      <c r="H11" s="64">
        <v>4</v>
      </c>
      <c r="I11" s="64">
        <v>5</v>
      </c>
      <c r="J11" s="64">
        <v>6</v>
      </c>
      <c r="K11" s="64">
        <v>7</v>
      </c>
      <c r="L11" s="64">
        <v>8</v>
      </c>
      <c r="M11" s="64">
        <v>9</v>
      </c>
      <c r="N11" s="64">
        <v>10</v>
      </c>
      <c r="O11" s="64">
        <v>11</v>
      </c>
      <c r="P11" s="64">
        <v>12</v>
      </c>
      <c r="Q11" s="64">
        <v>13</v>
      </c>
      <c r="R11" s="64">
        <v>14</v>
      </c>
      <c r="S11" s="64">
        <v>15</v>
      </c>
      <c r="T11" s="64">
        <v>16</v>
      </c>
      <c r="U11" s="64">
        <v>17</v>
      </c>
      <c r="V11" s="64">
        <v>18</v>
      </c>
      <c r="W11" s="64">
        <v>19</v>
      </c>
      <c r="X11" s="64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55"/>
    </row>
    <row r="12" spans="2:32" x14ac:dyDescent="0.25">
      <c r="B12" s="4">
        <v>1</v>
      </c>
      <c r="C12" s="44" t="s">
        <v>45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0" t="str">
        <f>IF(SUM(E12:AC12)=0,"",COUNTIF(E12:AC12,"=2"))</f>
        <v/>
      </c>
      <c r="AF12" t="str">
        <f>IFERROR(ROUND(AD12*20/25,0),"")</f>
        <v/>
      </c>
    </row>
    <row r="13" spans="2:32" x14ac:dyDescent="0.25">
      <c r="B13" s="1">
        <v>2</v>
      </c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50" t="str">
        <f t="shared" ref="AD13:AD46" si="0">IF(SUM(E13:AC13)=0,"",COUNTIF(E13:AC13,"=2"))</f>
        <v/>
      </c>
      <c r="AF13" t="str">
        <f t="shared" ref="AF13:AF46" si="1">IFERROR(ROUND(AD13*20/25,0),"")</f>
        <v/>
      </c>
    </row>
    <row r="14" spans="2:32" x14ac:dyDescent="0.25">
      <c r="B14" s="1">
        <v>3</v>
      </c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50" t="str">
        <f t="shared" si="0"/>
        <v/>
      </c>
      <c r="AF14" t="str">
        <f t="shared" si="1"/>
        <v/>
      </c>
    </row>
    <row r="15" spans="2:32" x14ac:dyDescent="0.25">
      <c r="B15" s="1">
        <v>4</v>
      </c>
      <c r="C15" s="44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50" t="str">
        <f t="shared" si="0"/>
        <v/>
      </c>
      <c r="AF15" t="str">
        <f t="shared" si="1"/>
        <v/>
      </c>
    </row>
    <row r="16" spans="2:32" x14ac:dyDescent="0.25">
      <c r="B16" s="1">
        <v>5</v>
      </c>
      <c r="C16" s="47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0" t="str">
        <f t="shared" si="0"/>
        <v/>
      </c>
      <c r="AF16" t="str">
        <f t="shared" si="1"/>
        <v/>
      </c>
    </row>
    <row r="17" spans="2:32" x14ac:dyDescent="0.25">
      <c r="B17" s="1">
        <v>6</v>
      </c>
      <c r="C17" s="47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50" t="str">
        <f t="shared" si="0"/>
        <v/>
      </c>
      <c r="AF17" t="str">
        <f t="shared" si="1"/>
        <v/>
      </c>
    </row>
    <row r="18" spans="2:32" x14ac:dyDescent="0.25">
      <c r="B18" s="1">
        <v>7</v>
      </c>
      <c r="C18" s="47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50" t="str">
        <f t="shared" si="0"/>
        <v/>
      </c>
      <c r="AF18" t="str">
        <f t="shared" si="1"/>
        <v/>
      </c>
    </row>
    <row r="19" spans="2:32" x14ac:dyDescent="0.25">
      <c r="B19" s="1">
        <v>8</v>
      </c>
      <c r="C19" s="47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50" t="str">
        <f t="shared" si="0"/>
        <v/>
      </c>
      <c r="AF19" t="str">
        <f t="shared" si="1"/>
        <v/>
      </c>
    </row>
    <row r="20" spans="2:32" x14ac:dyDescent="0.25">
      <c r="B20" s="1">
        <v>9</v>
      </c>
      <c r="C20" s="47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50" t="str">
        <f t="shared" si="0"/>
        <v/>
      </c>
      <c r="AF20" t="str">
        <f t="shared" si="1"/>
        <v/>
      </c>
    </row>
    <row r="21" spans="2:32" x14ac:dyDescent="0.25">
      <c r="B21" s="1">
        <v>10</v>
      </c>
      <c r="C21" s="47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50" t="str">
        <f t="shared" si="0"/>
        <v/>
      </c>
      <c r="AF21" t="str">
        <f t="shared" si="1"/>
        <v/>
      </c>
    </row>
    <row r="22" spans="2:32" x14ac:dyDescent="0.25">
      <c r="B22" s="1">
        <v>11</v>
      </c>
      <c r="C22" s="47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50" t="str">
        <f t="shared" si="0"/>
        <v/>
      </c>
      <c r="AF22" t="str">
        <f t="shared" si="1"/>
        <v/>
      </c>
    </row>
    <row r="23" spans="2:32" x14ac:dyDescent="0.25">
      <c r="B23" s="1">
        <v>12</v>
      </c>
      <c r="C23" s="47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50" t="str">
        <f t="shared" si="0"/>
        <v/>
      </c>
      <c r="AF23" t="str">
        <f t="shared" si="1"/>
        <v/>
      </c>
    </row>
    <row r="24" spans="2:32" x14ac:dyDescent="0.25">
      <c r="B24" s="1">
        <v>13</v>
      </c>
      <c r="C24" s="47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50" t="str">
        <f t="shared" si="0"/>
        <v/>
      </c>
      <c r="AF24" t="str">
        <f t="shared" si="1"/>
        <v/>
      </c>
    </row>
    <row r="25" spans="2:32" x14ac:dyDescent="0.25">
      <c r="B25" s="1">
        <v>14</v>
      </c>
      <c r="C25" s="47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 t="str">
        <f t="shared" si="0"/>
        <v/>
      </c>
      <c r="AF25" t="str">
        <f t="shared" si="1"/>
        <v/>
      </c>
    </row>
    <row r="26" spans="2:32" x14ac:dyDescent="0.25">
      <c r="B26" s="1">
        <v>15</v>
      </c>
      <c r="C26" s="47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50" t="str">
        <f t="shared" si="0"/>
        <v/>
      </c>
      <c r="AF26" t="str">
        <f t="shared" si="1"/>
        <v/>
      </c>
    </row>
    <row r="27" spans="2:32" x14ac:dyDescent="0.25">
      <c r="B27" s="1">
        <v>16</v>
      </c>
      <c r="C27" s="47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50" t="str">
        <f t="shared" si="0"/>
        <v/>
      </c>
      <c r="AF27" t="str">
        <f t="shared" si="1"/>
        <v/>
      </c>
    </row>
    <row r="28" spans="2:32" x14ac:dyDescent="0.25">
      <c r="B28" s="1">
        <v>17</v>
      </c>
      <c r="C28" s="47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50" t="str">
        <f t="shared" si="0"/>
        <v/>
      </c>
      <c r="AF28" t="str">
        <f t="shared" si="1"/>
        <v/>
      </c>
    </row>
    <row r="29" spans="2:32" x14ac:dyDescent="0.25">
      <c r="B29" s="1">
        <v>18</v>
      </c>
      <c r="C29" s="47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50" t="str">
        <f t="shared" si="0"/>
        <v/>
      </c>
      <c r="AF29" t="str">
        <f t="shared" si="1"/>
        <v/>
      </c>
    </row>
    <row r="30" spans="2:32" x14ac:dyDescent="0.25">
      <c r="B30" s="1">
        <v>19</v>
      </c>
      <c r="C30" s="47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 t="str">
        <f t="shared" si="0"/>
        <v/>
      </c>
      <c r="AF30" t="str">
        <f t="shared" si="1"/>
        <v/>
      </c>
    </row>
    <row r="31" spans="2:32" x14ac:dyDescent="0.25">
      <c r="B31" s="1">
        <v>20</v>
      </c>
      <c r="C31" s="47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50" t="str">
        <f t="shared" si="0"/>
        <v/>
      </c>
      <c r="AF31" t="str">
        <f t="shared" si="1"/>
        <v/>
      </c>
    </row>
    <row r="32" spans="2:32" x14ac:dyDescent="0.25">
      <c r="B32" s="1">
        <v>21</v>
      </c>
      <c r="C32" s="47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50" t="str">
        <f t="shared" si="0"/>
        <v/>
      </c>
      <c r="AF32" t="str">
        <f t="shared" si="1"/>
        <v/>
      </c>
    </row>
    <row r="33" spans="2:32" x14ac:dyDescent="0.25">
      <c r="B33" s="1">
        <v>22</v>
      </c>
      <c r="C33" s="47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50" t="str">
        <f t="shared" si="0"/>
        <v/>
      </c>
      <c r="AF33" t="str">
        <f t="shared" si="1"/>
        <v/>
      </c>
    </row>
    <row r="34" spans="2:32" x14ac:dyDescent="0.25">
      <c r="B34" s="2">
        <v>23</v>
      </c>
      <c r="C34" s="48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50" t="str">
        <f t="shared" si="0"/>
        <v/>
      </c>
      <c r="AF34" t="str">
        <f t="shared" si="1"/>
        <v/>
      </c>
    </row>
    <row r="35" spans="2:32" x14ac:dyDescent="0.25">
      <c r="B35" s="2">
        <v>24</v>
      </c>
      <c r="C35" s="47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50" t="str">
        <f t="shared" si="0"/>
        <v/>
      </c>
      <c r="AF35" t="str">
        <f t="shared" si="1"/>
        <v/>
      </c>
    </row>
    <row r="36" spans="2:32" x14ac:dyDescent="0.25">
      <c r="B36" s="2">
        <v>25</v>
      </c>
      <c r="C36" s="47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50" t="str">
        <f t="shared" si="0"/>
        <v/>
      </c>
      <c r="AF36" t="str">
        <f t="shared" si="1"/>
        <v/>
      </c>
    </row>
    <row r="37" spans="2:32" x14ac:dyDescent="0.25">
      <c r="B37" s="2">
        <v>26</v>
      </c>
      <c r="C37" s="47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50" t="str">
        <f t="shared" si="0"/>
        <v/>
      </c>
      <c r="AF37" t="str">
        <f t="shared" si="1"/>
        <v/>
      </c>
    </row>
    <row r="38" spans="2:32" x14ac:dyDescent="0.25">
      <c r="B38" s="2">
        <v>27</v>
      </c>
      <c r="C38" s="47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50" t="str">
        <f t="shared" si="0"/>
        <v/>
      </c>
      <c r="AF38" t="str">
        <f t="shared" si="1"/>
        <v/>
      </c>
    </row>
    <row r="39" spans="2:32" x14ac:dyDescent="0.25">
      <c r="B39" s="2">
        <v>28</v>
      </c>
      <c r="C39" s="47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50" t="str">
        <f t="shared" si="0"/>
        <v/>
      </c>
      <c r="AF39" t="str">
        <f t="shared" si="1"/>
        <v/>
      </c>
    </row>
    <row r="40" spans="2:32" x14ac:dyDescent="0.25">
      <c r="B40" s="2">
        <v>29</v>
      </c>
      <c r="C40" s="47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50" t="str">
        <f t="shared" si="0"/>
        <v/>
      </c>
      <c r="AF40" t="str">
        <f t="shared" si="1"/>
        <v/>
      </c>
    </row>
    <row r="41" spans="2:32" x14ac:dyDescent="0.25">
      <c r="B41" s="2">
        <v>30</v>
      </c>
      <c r="C41" s="47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50" t="str">
        <f t="shared" si="0"/>
        <v/>
      </c>
      <c r="AF41" t="str">
        <f t="shared" si="1"/>
        <v/>
      </c>
    </row>
    <row r="42" spans="2:32" x14ac:dyDescent="0.25">
      <c r="B42" s="2">
        <v>31</v>
      </c>
      <c r="C42" s="47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50" t="str">
        <f t="shared" si="0"/>
        <v/>
      </c>
      <c r="AF42" t="str">
        <f t="shared" si="1"/>
        <v/>
      </c>
    </row>
    <row r="43" spans="2:32" x14ac:dyDescent="0.25">
      <c r="B43" s="2">
        <v>32</v>
      </c>
      <c r="C43" s="47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50" t="str">
        <f t="shared" si="0"/>
        <v/>
      </c>
      <c r="AF43" t="str">
        <f t="shared" si="1"/>
        <v/>
      </c>
    </row>
    <row r="44" spans="2:32" x14ac:dyDescent="0.25">
      <c r="B44" s="2">
        <v>33</v>
      </c>
      <c r="C44" s="47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50" t="str">
        <f t="shared" si="0"/>
        <v/>
      </c>
      <c r="AF44" t="str">
        <f t="shared" si="1"/>
        <v/>
      </c>
    </row>
    <row r="45" spans="2:32" x14ac:dyDescent="0.25">
      <c r="B45" s="2">
        <v>34</v>
      </c>
      <c r="C45" s="47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50" t="str">
        <f t="shared" si="0"/>
        <v/>
      </c>
      <c r="AF45" t="str">
        <f t="shared" si="1"/>
        <v/>
      </c>
    </row>
    <row r="46" spans="2:32" x14ac:dyDescent="0.25">
      <c r="B46" s="2">
        <v>35</v>
      </c>
      <c r="C46" s="47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50" t="str">
        <f t="shared" si="0"/>
        <v/>
      </c>
      <c r="AF46" t="str">
        <f t="shared" si="1"/>
        <v/>
      </c>
    </row>
    <row r="47" spans="2:32" x14ac:dyDescent="0.25">
      <c r="B47" s="29" t="s">
        <v>43</v>
      </c>
      <c r="C47" s="29"/>
      <c r="D47" s="29"/>
      <c r="E47" s="49">
        <f>COUNTIF(E12:E46,"=2")</f>
        <v>0</v>
      </c>
      <c r="F47" s="49">
        <f t="shared" ref="F47:AC47" si="2">COUNTIF(F12:F46,"=2")</f>
        <v>0</v>
      </c>
      <c r="G47" s="49">
        <f t="shared" si="2"/>
        <v>0</v>
      </c>
      <c r="H47" s="49">
        <f>COUNTIF(H12:H46,"=2")</f>
        <v>0</v>
      </c>
      <c r="I47" s="49">
        <f t="shared" si="2"/>
        <v>0</v>
      </c>
      <c r="J47" s="49">
        <f t="shared" si="2"/>
        <v>0</v>
      </c>
      <c r="K47" s="49">
        <f t="shared" si="2"/>
        <v>0</v>
      </c>
      <c r="L47" s="49">
        <f t="shared" si="2"/>
        <v>0</v>
      </c>
      <c r="M47" s="49">
        <f t="shared" si="2"/>
        <v>0</v>
      </c>
      <c r="N47" s="49">
        <f t="shared" si="2"/>
        <v>0</v>
      </c>
      <c r="O47" s="49">
        <f t="shared" si="2"/>
        <v>0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49">
        <f t="shared" si="2"/>
        <v>0</v>
      </c>
      <c r="T47" s="49">
        <f t="shared" si="2"/>
        <v>0</v>
      </c>
      <c r="U47" s="49">
        <f t="shared" si="2"/>
        <v>0</v>
      </c>
      <c r="V47" s="49">
        <f t="shared" si="2"/>
        <v>0</v>
      </c>
      <c r="W47" s="49">
        <f t="shared" si="2"/>
        <v>0</v>
      </c>
      <c r="X47" s="49">
        <f t="shared" si="2"/>
        <v>0</v>
      </c>
      <c r="Y47" s="49">
        <f t="shared" si="2"/>
        <v>0</v>
      </c>
      <c r="Z47" s="49">
        <f t="shared" si="2"/>
        <v>0</v>
      </c>
      <c r="AA47" s="49">
        <f t="shared" si="2"/>
        <v>0</v>
      </c>
      <c r="AB47" s="49">
        <f t="shared" si="2"/>
        <v>0</v>
      </c>
      <c r="AC47" s="49">
        <f t="shared" si="2"/>
        <v>0</v>
      </c>
    </row>
    <row r="48" spans="2:32" x14ac:dyDescent="0.25">
      <c r="B48" s="29" t="s">
        <v>44</v>
      </c>
      <c r="C48" s="29"/>
      <c r="D48" s="29"/>
      <c r="E48" s="49">
        <f>COUNTIF(E12:E46,"=1")</f>
        <v>0</v>
      </c>
      <c r="F48" s="49">
        <f t="shared" ref="F48:AC48" si="3">COUNTIF(F12:F46,"=1")</f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49">
        <f t="shared" si="3"/>
        <v>0</v>
      </c>
      <c r="P48" s="49">
        <f t="shared" si="3"/>
        <v>0</v>
      </c>
      <c r="Q48" s="49">
        <f t="shared" si="3"/>
        <v>0</v>
      </c>
      <c r="R48" s="49">
        <f t="shared" si="3"/>
        <v>0</v>
      </c>
      <c r="S48" s="49">
        <f t="shared" si="3"/>
        <v>0</v>
      </c>
      <c r="T48" s="49">
        <f t="shared" si="3"/>
        <v>0</v>
      </c>
      <c r="U48" s="49">
        <f t="shared" si="3"/>
        <v>0</v>
      </c>
      <c r="V48" s="49">
        <f t="shared" si="3"/>
        <v>0</v>
      </c>
      <c r="W48" s="49">
        <f t="shared" si="3"/>
        <v>0</v>
      </c>
      <c r="X48" s="49">
        <f t="shared" si="3"/>
        <v>0</v>
      </c>
      <c r="Y48" s="49">
        <f t="shared" si="3"/>
        <v>0</v>
      </c>
      <c r="Z48" s="49">
        <f t="shared" si="3"/>
        <v>0</v>
      </c>
      <c r="AA48" s="49">
        <f t="shared" si="3"/>
        <v>0</v>
      </c>
      <c r="AB48" s="49">
        <f t="shared" si="3"/>
        <v>0</v>
      </c>
      <c r="AC48" s="49">
        <f t="shared" si="3"/>
        <v>0</v>
      </c>
    </row>
    <row r="52" spans="3:18" ht="15.75" x14ac:dyDescent="0.25">
      <c r="C52" s="11" t="s">
        <v>35</v>
      </c>
    </row>
    <row r="54" spans="3:18" ht="15.75" x14ac:dyDescent="0.25">
      <c r="C54" s="19" t="s">
        <v>4</v>
      </c>
      <c r="D54" s="30" t="str">
        <f>IF(COUNT(AF12:AF46)=0,"",COUNT(AF12:AF46))</f>
        <v/>
      </c>
      <c r="E54" s="30"/>
      <c r="F54" s="30"/>
      <c r="G54" s="30"/>
      <c r="H54" s="10"/>
      <c r="I54" s="9"/>
      <c r="J54" s="9"/>
      <c r="K54" s="9"/>
      <c r="P54" s="9"/>
      <c r="Q54" s="9"/>
      <c r="R54" s="9"/>
    </row>
    <row r="55" spans="3:18" ht="15.75" x14ac:dyDescent="0.25">
      <c r="C55" s="19" t="s">
        <v>5</v>
      </c>
      <c r="D55" s="23" t="str">
        <f>IFERROR(ROUND(AVERAGE(AF12:AF46),2),"")</f>
        <v/>
      </c>
      <c r="E55" s="23"/>
      <c r="F55" s="23"/>
      <c r="G55" s="23"/>
      <c r="H55" s="10"/>
      <c r="I55" s="9"/>
      <c r="J55" s="9"/>
      <c r="K55" s="9"/>
      <c r="P55" s="9"/>
      <c r="Q55" s="9"/>
      <c r="R55" s="9"/>
    </row>
    <row r="56" spans="3:18" ht="15.75" x14ac:dyDescent="0.25">
      <c r="C56" s="19" t="s">
        <v>6</v>
      </c>
      <c r="D56" s="24" t="str">
        <f>IFERROR(MEDIAN(AF12:AF46),"")</f>
        <v/>
      </c>
      <c r="E56" s="24"/>
      <c r="F56" s="24"/>
      <c r="G56" s="24"/>
      <c r="H56" s="10"/>
      <c r="I56" s="9"/>
      <c r="J56" s="9"/>
      <c r="K56" s="9"/>
      <c r="P56" s="9"/>
      <c r="Q56" s="9"/>
      <c r="R56" s="9"/>
    </row>
    <row r="57" spans="3:18" ht="15.75" x14ac:dyDescent="0.25">
      <c r="C57" s="19" t="s">
        <v>7</v>
      </c>
      <c r="D57" s="24" t="str">
        <f>IFERROR(_xlfn.MODE.SNGL(AF12:AF46),"")</f>
        <v/>
      </c>
      <c r="E57" s="24"/>
      <c r="F57" s="24"/>
      <c r="G57" s="24"/>
      <c r="H57" s="10"/>
      <c r="I57" s="9"/>
      <c r="J57" s="9"/>
      <c r="K57" s="9"/>
      <c r="P57" s="9"/>
      <c r="Q57" s="9"/>
      <c r="R57" s="9"/>
    </row>
    <row r="58" spans="3:18" ht="15.75" x14ac:dyDescent="0.25">
      <c r="C58" s="19" t="s">
        <v>8</v>
      </c>
      <c r="D58" s="25" t="str">
        <f>IF(MAX(AF12:AF46)=0,"",MAX(AF12:AF46))</f>
        <v/>
      </c>
      <c r="E58" s="25"/>
      <c r="F58" s="25"/>
      <c r="G58" s="25"/>
      <c r="H58" s="10"/>
      <c r="I58" s="9"/>
      <c r="J58" s="9"/>
      <c r="K58" s="9"/>
      <c r="P58" s="9"/>
      <c r="Q58" s="9"/>
      <c r="R58" s="9"/>
    </row>
    <row r="59" spans="3:18" ht="15.75" x14ac:dyDescent="0.25">
      <c r="C59" s="19" t="s">
        <v>9</v>
      </c>
      <c r="D59" s="25" t="str">
        <f>IF(MIN(AF12:AF46)=0,"",MIN(AF12:AF46))</f>
        <v/>
      </c>
      <c r="E59" s="25"/>
      <c r="F59" s="25"/>
      <c r="G59" s="25"/>
      <c r="H59" s="51" t="s">
        <v>14</v>
      </c>
      <c r="I59" s="51"/>
      <c r="J59" s="51"/>
      <c r="K59" s="9"/>
      <c r="P59" s="9"/>
      <c r="Q59" s="9"/>
      <c r="R59" s="9"/>
    </row>
    <row r="60" spans="3:18" ht="15.75" x14ac:dyDescent="0.25">
      <c r="C60" s="19" t="s">
        <v>10</v>
      </c>
      <c r="D60" s="24" t="str">
        <f>IF(COUNT(AF12:AF46)=0,"",COUNTIF(AF12:AF46,"&gt;10"))</f>
        <v/>
      </c>
      <c r="E60" s="24"/>
      <c r="F60" s="24"/>
      <c r="G60" s="24"/>
      <c r="H60" s="23" t="str">
        <f>IFERROR(ROUND(D60*100/D54,2),"")</f>
        <v/>
      </c>
      <c r="I60" s="23"/>
      <c r="J60" s="23"/>
      <c r="K60" s="9"/>
      <c r="L60" s="9"/>
    </row>
    <row r="61" spans="3:18" ht="15.75" x14ac:dyDescent="0.25">
      <c r="C61" s="19" t="s">
        <v>11</v>
      </c>
      <c r="D61" s="24" t="str">
        <f>IF(COUNT(AF12:AF46)=0,"",COUNTIF(AF12:AF46,"&lt;11"))</f>
        <v/>
      </c>
      <c r="E61" s="24"/>
      <c r="F61" s="24"/>
      <c r="G61" s="24"/>
      <c r="H61" s="23" t="str">
        <f>IFERROR(ROUND(D61*100/D54,2),"")</f>
        <v/>
      </c>
      <c r="I61" s="23"/>
      <c r="J61" s="23"/>
      <c r="K61" s="9"/>
      <c r="L61" s="9"/>
    </row>
    <row r="62" spans="3:18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3:18" x14ac:dyDescent="0.25">
      <c r="C63" s="12" t="s">
        <v>12</v>
      </c>
      <c r="D63" s="31" t="s">
        <v>13</v>
      </c>
      <c r="E63" s="31"/>
      <c r="F63" s="31"/>
      <c r="G63" s="31"/>
      <c r="H63" s="32" t="s">
        <v>14</v>
      </c>
      <c r="I63" s="33"/>
      <c r="J63" s="34"/>
    </row>
    <row r="64" spans="3:18" ht="15.75" x14ac:dyDescent="0.25">
      <c r="C64" s="12" t="s">
        <v>15</v>
      </c>
      <c r="D64" s="53"/>
      <c r="E64" s="52" t="str">
        <f>IF(COUNT(AF12:AF46)=0,"",COUNTIF(AF12:AF46,"&gt;17"))</f>
        <v/>
      </c>
      <c r="F64" s="52"/>
      <c r="G64" s="52"/>
      <c r="H64" s="35" t="str">
        <f>IFERROR(ROUND((#REF!*100)/$D$54,2),"")</f>
        <v/>
      </c>
      <c r="I64" s="36"/>
      <c r="J64" s="37"/>
    </row>
    <row r="65" spans="3:10" ht="15.75" x14ac:dyDescent="0.25">
      <c r="C65" s="12" t="s">
        <v>16</v>
      </c>
      <c r="D65" s="53"/>
      <c r="E65" s="52" t="str">
        <f>IF(COUNT(AF12:AF46)=0,"",COUNTIF(AF12:AF46,"=14")+COUNTIF(AF12:AF46,"=15")+COUNTIF(AF12:AF46,"=16")+COUNTIF(AF12:AF46,"=17"))</f>
        <v/>
      </c>
      <c r="F65" s="52"/>
      <c r="G65" s="52"/>
      <c r="H65" s="35" t="str">
        <f>IFERROR(ROUND((#REF!*100)/$D$54,2),"")</f>
        <v/>
      </c>
      <c r="I65" s="36"/>
      <c r="J65" s="37"/>
    </row>
    <row r="66" spans="3:10" ht="15.75" x14ac:dyDescent="0.25">
      <c r="C66" s="13" t="s">
        <v>17</v>
      </c>
      <c r="D66" s="53"/>
      <c r="E66" s="52" t="str">
        <f>IF(COUNT(AF12:AF46)=0,"",COUNTIF(AF12:AF46,"=11")+COUNTIF(AF12:AF46,"=12")+COUNTIF(AF12:AF46,"=13"))</f>
        <v/>
      </c>
      <c r="F66" s="52"/>
      <c r="G66" s="52"/>
      <c r="H66" s="35" t="str">
        <f>IFERROR(ROUND((#REF!*100)/$D$54,2),"")</f>
        <v/>
      </c>
      <c r="I66" s="36"/>
      <c r="J66" s="37"/>
    </row>
    <row r="67" spans="3:10" ht="15.75" x14ac:dyDescent="0.25">
      <c r="C67" s="12" t="s">
        <v>18</v>
      </c>
      <c r="D67" s="53"/>
      <c r="E67" s="52" t="str">
        <f>IF(COUNT(AF12:AF46)=0,"",COUNTIF(AF12:AF46,"&lt;11"))</f>
        <v/>
      </c>
      <c r="F67" s="52"/>
      <c r="G67" s="52"/>
      <c r="H67" s="35" t="str">
        <f>IFERROR(ROUND((#REF!*100)/$D$54,2),"")</f>
        <v/>
      </c>
      <c r="I67" s="36"/>
      <c r="J67" s="37"/>
    </row>
  </sheetData>
  <sheetProtection algorithmName="SHA-512" hashValue="2mC/rdoNizwVcxqU3gvkmE3qFWuXuXRMK53htLxNpSiCGl+75B07dI4kuM+iejleBfKfbrhCM+J+rg1PqfwVyA==" saltValue="qTMPTcUtvX3ErPTwrxfCbw==" spinCount="100000" sheet="1" objects="1" scenarios="1"/>
  <mergeCells count="39">
    <mergeCell ref="AD10:AD11"/>
    <mergeCell ref="J10:N10"/>
    <mergeCell ref="O10:S10"/>
    <mergeCell ref="T10:X10"/>
    <mergeCell ref="C10:C11"/>
    <mergeCell ref="B10:B11"/>
    <mergeCell ref="E65:G65"/>
    <mergeCell ref="H65:J65"/>
    <mergeCell ref="E66:G66"/>
    <mergeCell ref="H66:J66"/>
    <mergeCell ref="E67:G67"/>
    <mergeCell ref="H67:J67"/>
    <mergeCell ref="D61:G61"/>
    <mergeCell ref="H61:J61"/>
    <mergeCell ref="D63:G63"/>
    <mergeCell ref="H63:J63"/>
    <mergeCell ref="E64:G64"/>
    <mergeCell ref="H64:J64"/>
    <mergeCell ref="D57:G57"/>
    <mergeCell ref="D58:G58"/>
    <mergeCell ref="D59:G59"/>
    <mergeCell ref="H59:J59"/>
    <mergeCell ref="D60:G60"/>
    <mergeCell ref="H60:J60"/>
    <mergeCell ref="B47:D47"/>
    <mergeCell ref="B48:D48"/>
    <mergeCell ref="D54:G54"/>
    <mergeCell ref="D55:G55"/>
    <mergeCell ref="D56:G56"/>
    <mergeCell ref="G7:O7"/>
    <mergeCell ref="G8:O8"/>
    <mergeCell ref="D10:D11"/>
    <mergeCell ref="E10:I10"/>
    <mergeCell ref="B2:AD2"/>
    <mergeCell ref="C4:I4"/>
    <mergeCell ref="K4:AD4"/>
    <mergeCell ref="C5:I5"/>
    <mergeCell ref="K5:AD5"/>
    <mergeCell ref="K6:AD6"/>
  </mergeCells>
  <dataValidations count="1">
    <dataValidation type="list" allowBlank="1" showInputMessage="1" showErrorMessage="1" sqref="E12:AC46">
      <formula1>"1,2"</formula1>
    </dataValidation>
  </dataValidations>
  <pageMargins left="0.31496062992125984" right="0.31496062992125984" top="0.35433070866141736" bottom="0.35433070866141736" header="0.31496062992125984" footer="0.31496062992125984"/>
  <pageSetup scale="75" orientation="landscape" horizont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E79657E-BE6C-4CCE-96DC-BDA952500A8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E12:AC46</xm:sqref>
        </x14:conditionalFormatting>
        <x14:conditionalFormatting xmlns:xm="http://schemas.microsoft.com/office/excel/2006/main">
          <x14:cfRule type="iconSet" priority="1" id="{6269CDDC-D576-49AF-B71B-E5F7816D47A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Triangles" iconId="1"/>
              <x14:cfIcon iconSet="3Symbols2" iconId="2"/>
            </x14:iconSet>
          </x14:cfRule>
          <xm:sqref>E7:E8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MATEMATICA</vt:lpstr>
      <vt:lpstr>COMUNICACION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JOSELITO</cp:lastModifiedBy>
  <cp:lastPrinted>2015-11-12T22:15:04Z</cp:lastPrinted>
  <dcterms:created xsi:type="dcterms:W3CDTF">2015-08-21T04:12:19Z</dcterms:created>
  <dcterms:modified xsi:type="dcterms:W3CDTF">2015-11-12T22:24:21Z</dcterms:modified>
</cp:coreProperties>
</file>