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95" windowHeight="12270"/>
  </bookViews>
  <sheets>
    <sheet name="AoristicDayWeek" sheetId="5" r:id="rId1"/>
    <sheet name="NiceTable" sheetId="6" r:id="rId2"/>
  </sheets>
  <externalReferences>
    <externalReference r:id="rId3"/>
  </externalReferences>
  <definedNames>
    <definedName name="SecondsDay">(60*60*24)</definedName>
    <definedName name="SprkR10C12" localSheetId="0">AoristicDayWeek!$L$10</definedName>
    <definedName name="SprkR10C13" localSheetId="0">AoristicDayWeek!$L$10</definedName>
    <definedName name="SprkR10C14" localSheetId="0">AoristicDayWeek!$L$10</definedName>
    <definedName name="SprkR10C15" localSheetId="0">AoristicDayWeek!$L$10</definedName>
    <definedName name="SprkR10C5" localSheetId="1">NiceTable!$F$11</definedName>
    <definedName name="SprkR10C6" localSheetId="1">NiceTable!$F$10</definedName>
    <definedName name="SprkR11C6" localSheetId="1">NiceTable!$F$11</definedName>
    <definedName name="SprkR2C12" localSheetId="0">AoristicDayWeek!$L$2</definedName>
    <definedName name="SprkR2C13" localSheetId="0">AoristicDayWeek!$L$2</definedName>
    <definedName name="SprkR2C14" localSheetId="0">AoristicDayWeek!$L$2</definedName>
    <definedName name="SprkR2C15" localSheetId="0">AoristicDayWeek!$L$2</definedName>
    <definedName name="SprkR2C16" localSheetId="0">AoristicDayWeek!$L$2</definedName>
    <definedName name="SprkR2C17" localSheetId="0">AoristicDayWeek!$L$2</definedName>
    <definedName name="SprkR2C5" localSheetId="0">AoristicDayWeek!#REF!</definedName>
    <definedName name="SprkR2C5" localSheetId="1">NiceTable!$F$3</definedName>
    <definedName name="SprkR2C6" localSheetId="0">AoristicDayWeek!#REF!</definedName>
    <definedName name="SprkR2C6" localSheetId="1">NiceTable!$F$3</definedName>
    <definedName name="SprkR3C12" localSheetId="0">AoristicDayWeek!$L$3</definedName>
    <definedName name="SprkR3C13" localSheetId="0">AoristicDayWeek!$L$3</definedName>
    <definedName name="SprkR3C14" localSheetId="0">AoristicDayWeek!$L$3</definedName>
    <definedName name="SprkR3C15" localSheetId="0">AoristicDayWeek!$L$3</definedName>
    <definedName name="SprkR3C16" localSheetId="0">AoristicDayWeek!$L$3</definedName>
    <definedName name="SprkR3C5" localSheetId="0">AoristicDayWeek!#REF!</definedName>
    <definedName name="SprkR3C5" localSheetId="1">NiceTable!$F$4</definedName>
    <definedName name="SprkR3C6" localSheetId="0">AoristicDayWeek!#REF!</definedName>
    <definedName name="SprkR3C6" localSheetId="1">NiceTable!$F$3</definedName>
    <definedName name="SprkR4C12" localSheetId="0">AoristicDayWeek!$L$4</definedName>
    <definedName name="SprkR4C13" localSheetId="0">AoristicDayWeek!$L$4</definedName>
    <definedName name="SprkR4C14" localSheetId="0">AoristicDayWeek!$L$4</definedName>
    <definedName name="SprkR4C15" localSheetId="0">AoristicDayWeek!$L$4</definedName>
    <definedName name="SprkR4C5" localSheetId="0">AoristicDayWeek!#REF!</definedName>
    <definedName name="SprkR4C5" localSheetId="1">NiceTable!$F$5</definedName>
    <definedName name="SprkR4C6" localSheetId="0">AoristicDayWeek!#REF!</definedName>
    <definedName name="SprkR4C6" localSheetId="1">NiceTable!$F$4</definedName>
    <definedName name="SprkR5C12" localSheetId="0">AoristicDayWeek!$L$5</definedName>
    <definedName name="SprkR5C13" localSheetId="0">AoristicDayWeek!$L$5</definedName>
    <definedName name="SprkR5C14" localSheetId="0">AoristicDayWeek!$L$5</definedName>
    <definedName name="SprkR5C15" localSheetId="0">AoristicDayWeek!$L$5</definedName>
    <definedName name="SprkR5C5" localSheetId="0">AoristicDayWeek!#REF!</definedName>
    <definedName name="SprkR5C5" localSheetId="1">NiceTable!$F$6</definedName>
    <definedName name="SprkR5C6" localSheetId="0">AoristicDayWeek!#REF!</definedName>
    <definedName name="SprkR5C6" localSheetId="1">NiceTable!$F$5</definedName>
    <definedName name="SprkR6C12" localSheetId="0">AoristicDayWeek!$L$6</definedName>
    <definedName name="SprkR6C13" localSheetId="0">AoristicDayWeek!$L$6</definedName>
    <definedName name="SprkR6C14" localSheetId="0">AoristicDayWeek!$L$6</definedName>
    <definedName name="SprkR6C15" localSheetId="0">AoristicDayWeek!$L$6</definedName>
    <definedName name="SprkR6C5" localSheetId="1">NiceTable!$F$7</definedName>
    <definedName name="SprkR6C6" localSheetId="1">NiceTable!$F$6</definedName>
    <definedName name="SprkR7C12" localSheetId="0">AoristicDayWeek!$L$7</definedName>
    <definedName name="SprkR7C13" localSheetId="0">AoristicDayWeek!$L$7</definedName>
    <definedName name="SprkR7C14" localSheetId="0">AoristicDayWeek!$L$7</definedName>
    <definedName name="SprkR7C15" localSheetId="0">AoristicDayWeek!$L$7</definedName>
    <definedName name="SprkR7C5" localSheetId="0">AoristicDayWeek!#REF!</definedName>
    <definedName name="SprkR7C5" localSheetId="1">NiceTable!$F$8</definedName>
    <definedName name="SprkR7C6" localSheetId="0">AoristicDayWeek!#REF!</definedName>
    <definedName name="SprkR7C6" localSheetId="1">NiceTable!$F$7</definedName>
    <definedName name="SprkR8C12" localSheetId="0">AoristicDayWeek!$L$8</definedName>
    <definedName name="SprkR8C13" localSheetId="0">AoristicDayWeek!$L$8</definedName>
    <definedName name="SprkR8C14" localSheetId="0">AoristicDayWeek!$L$8</definedName>
    <definedName name="SprkR8C15" localSheetId="0">AoristicDayWeek!$L$8</definedName>
    <definedName name="SprkR8C5" localSheetId="0">AoristicDayWeek!#REF!</definedName>
    <definedName name="SprkR8C5" localSheetId="1">NiceTable!$F$9</definedName>
    <definedName name="SprkR8C6" localSheetId="0">AoristicDayWeek!#REF!</definedName>
    <definedName name="SprkR8C6" localSheetId="1">NiceTable!$F$8</definedName>
    <definedName name="SprkR9C12" localSheetId="0">AoristicDayWeek!$L$9</definedName>
    <definedName name="SprkR9C13" localSheetId="0">AoristicDayWeek!$L$9</definedName>
    <definedName name="SprkR9C14" localSheetId="0">AoristicDayWeek!$L$9</definedName>
    <definedName name="SprkR9C15" localSheetId="0">AoristicDayWeek!$L$9</definedName>
    <definedName name="SprkR9C5" localSheetId="1">NiceTable!$F$10</definedName>
    <definedName name="SprkR9C6" localSheetId="1">NiceTable!$F$9</definedName>
    <definedName name="SunBeg">TRUNC(#REF!)-(WEEKDAY(#REF!)-1)+0</definedName>
  </definedNames>
  <calcPr calcId="145621"/>
</workbook>
</file>

<file path=xl/calcChain.xml><?xml version="1.0" encoding="utf-8"?>
<calcChain xmlns="http://schemas.openxmlformats.org/spreadsheetml/2006/main">
  <c r="M10" i="5" l="1"/>
  <c r="N10" i="5"/>
  <c r="O10" i="5"/>
  <c r="P10" i="5"/>
  <c r="E10" i="5"/>
  <c r="F10" i="5"/>
  <c r="G10" i="5"/>
  <c r="H10" i="5"/>
  <c r="I10" i="5"/>
  <c r="J10" i="5"/>
  <c r="K10" i="5"/>
  <c r="F10" i="6"/>
  <c r="F8" i="6"/>
  <c r="F6" i="6"/>
  <c r="F4" i="6"/>
  <c r="F11" i="6"/>
  <c r="F9" i="6"/>
  <c r="F7" i="6"/>
  <c r="F5" i="6"/>
  <c r="F3" i="6"/>
  <c r="L9" i="5"/>
  <c r="L7" i="5"/>
  <c r="L5" i="5"/>
  <c r="L3" i="5"/>
  <c r="L10" i="5"/>
  <c r="L8" i="5"/>
  <c r="L6" i="5"/>
  <c r="L4" i="5"/>
  <c r="L2" i="5"/>
  <c r="T10" i="5" l="1"/>
  <c r="U10" i="5" s="1"/>
  <c r="V10" i="5" s="1"/>
  <c r="S10" i="5"/>
  <c r="Q10" i="5"/>
  <c r="R10" i="5"/>
  <c r="E9" i="5"/>
  <c r="F9" i="5"/>
  <c r="G9" i="5"/>
  <c r="H9" i="5"/>
  <c r="I9" i="5"/>
  <c r="J9" i="5"/>
  <c r="K9" i="5"/>
  <c r="M9" i="5"/>
  <c r="N9" i="5"/>
  <c r="O9" i="5"/>
  <c r="P9" i="5"/>
  <c r="P3" i="5"/>
  <c r="P4" i="5"/>
  <c r="P5" i="5"/>
  <c r="P6" i="5"/>
  <c r="P7" i="5"/>
  <c r="P8" i="5"/>
  <c r="P2" i="5"/>
  <c r="N3" i="5"/>
  <c r="N4" i="5"/>
  <c r="N5" i="5"/>
  <c r="N6" i="5"/>
  <c r="N7" i="5"/>
  <c r="N8" i="5"/>
  <c r="N2" i="5"/>
  <c r="M3" i="5"/>
  <c r="O3" i="5"/>
  <c r="M4" i="5"/>
  <c r="O4" i="5"/>
  <c r="M5" i="5"/>
  <c r="O5" i="5"/>
  <c r="M6" i="5"/>
  <c r="O6" i="5"/>
  <c r="M7" i="5"/>
  <c r="O7" i="5"/>
  <c r="M8" i="5"/>
  <c r="O8" i="5"/>
  <c r="O2" i="5"/>
  <c r="M2" i="5"/>
  <c r="F3" i="5"/>
  <c r="G3" i="5"/>
  <c r="H3" i="5"/>
  <c r="I3" i="5"/>
  <c r="J3" i="5"/>
  <c r="K3" i="5"/>
  <c r="F4" i="5"/>
  <c r="G4" i="5"/>
  <c r="H4" i="5"/>
  <c r="I4" i="5"/>
  <c r="J4" i="5"/>
  <c r="K4" i="5"/>
  <c r="F5" i="5"/>
  <c r="G5" i="5"/>
  <c r="H5" i="5"/>
  <c r="I5" i="5"/>
  <c r="J5" i="5"/>
  <c r="K5" i="5"/>
  <c r="F6" i="5"/>
  <c r="G6" i="5"/>
  <c r="H6" i="5"/>
  <c r="I6" i="5"/>
  <c r="J6" i="5"/>
  <c r="K6" i="5"/>
  <c r="F7" i="5"/>
  <c r="G7" i="5"/>
  <c r="H7" i="5"/>
  <c r="I7" i="5"/>
  <c r="J7" i="5"/>
  <c r="K7" i="5"/>
  <c r="F8" i="5"/>
  <c r="G8" i="5"/>
  <c r="H8" i="5"/>
  <c r="I8" i="5"/>
  <c r="J8" i="5"/>
  <c r="K8" i="5"/>
  <c r="K2" i="5"/>
  <c r="J2" i="5"/>
  <c r="I2" i="5"/>
  <c r="H2" i="5"/>
  <c r="G2" i="5"/>
  <c r="F2" i="5"/>
  <c r="E2" i="5"/>
  <c r="E3" i="5"/>
  <c r="E4" i="5"/>
  <c r="E5" i="5"/>
  <c r="E6" i="5"/>
  <c r="E7" i="5"/>
  <c r="E8" i="5"/>
  <c r="T2" i="5" l="1"/>
  <c r="S2" i="5"/>
  <c r="R2" i="5"/>
  <c r="Q2" i="5"/>
  <c r="T8" i="5"/>
  <c r="S8" i="5"/>
  <c r="R8" i="5"/>
  <c r="Q8" i="5"/>
  <c r="T7" i="5"/>
  <c r="U7" i="5" s="1"/>
  <c r="V7" i="5" s="1"/>
  <c r="R7" i="5"/>
  <c r="Q7" i="5"/>
  <c r="S7" i="5"/>
  <c r="T6" i="5"/>
  <c r="U6" i="5" s="1"/>
  <c r="V6" i="5" s="1"/>
  <c r="S6" i="5"/>
  <c r="R6" i="5"/>
  <c r="Q6" i="5"/>
  <c r="T5" i="5"/>
  <c r="U5" i="5" s="1"/>
  <c r="V5" i="5" s="1"/>
  <c r="R5" i="5"/>
  <c r="Q5" i="5"/>
  <c r="S5" i="5"/>
  <c r="T3" i="5"/>
  <c r="S3" i="5"/>
  <c r="Q3" i="5"/>
  <c r="R3" i="5"/>
  <c r="T9" i="5"/>
  <c r="U9" i="5" s="1"/>
  <c r="V9" i="5" s="1"/>
  <c r="R9" i="5"/>
  <c r="Q9" i="5"/>
  <c r="S9" i="5"/>
  <c r="S4" i="5"/>
  <c r="Q4" i="5"/>
  <c r="T4" i="5"/>
  <c r="U4" i="5" s="1"/>
  <c r="V4" i="5" s="1"/>
  <c r="R4" i="5"/>
  <c r="U3" i="5" l="1"/>
  <c r="V3" i="5" s="1"/>
  <c r="V8" i="5"/>
  <c r="U8" i="5"/>
  <c r="U2" i="5"/>
  <c r="V2" i="5"/>
</calcChain>
</file>

<file path=xl/sharedStrings.xml><?xml version="1.0" encoding="utf-8"?>
<sst xmlns="http://schemas.openxmlformats.org/spreadsheetml/2006/main" count="27" uniqueCount="26">
  <si>
    <t>Monday</t>
  </si>
  <si>
    <t>Tuesday</t>
  </si>
  <si>
    <t>Wednesday</t>
  </si>
  <si>
    <t>Thursday</t>
  </si>
  <si>
    <t>Friday</t>
  </si>
  <si>
    <t>Saturday</t>
  </si>
  <si>
    <t>Sunday</t>
  </si>
  <si>
    <t>BeginDateTime</t>
  </si>
  <si>
    <t>EndDateTime</t>
  </si>
  <si>
    <t>Id</t>
  </si>
  <si>
    <t>Begin1</t>
  </si>
  <si>
    <t>End1</t>
  </si>
  <si>
    <t>Begin2</t>
  </si>
  <si>
    <t>End2</t>
  </si>
  <si>
    <t>Stack1</t>
  </si>
  <si>
    <t>Stack2</t>
  </si>
  <si>
    <t>Stack3</t>
  </si>
  <si>
    <t>Color1</t>
  </si>
  <si>
    <t>Color2</t>
  </si>
  <si>
    <t>Color3</t>
  </si>
  <si>
    <t>Time of Day</t>
  </si>
  <si>
    <t>WeekDay</t>
  </si>
  <si>
    <t>Time Day</t>
  </si>
  <si>
    <t>Begin</t>
  </si>
  <si>
    <t>End</t>
  </si>
  <si>
    <t>Week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</si>
</sst>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\ h:mm;@"/>
    <numFmt numFmtId="165" formatCode="h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22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right" inden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0" xfId="0" applyNumberFormat="1" applyBorder="1" applyAlignment="1">
      <alignment horizontal="right" indent="1"/>
    </xf>
    <xf numFmtId="0" fontId="0" fillId="0" borderId="0" xfId="0" applyBorder="1"/>
    <xf numFmtId="0" fontId="0" fillId="0" borderId="5" xfId="0" applyBorder="1"/>
    <xf numFmtId="22" fontId="0" fillId="0" borderId="0" xfId="0" applyNumberFormat="1" applyBorder="1" applyAlignment="1">
      <alignment horizontal="right" indent="1"/>
    </xf>
    <xf numFmtId="0" fontId="0" fillId="0" borderId="6" xfId="0" applyBorder="1" applyAlignment="1">
      <alignment horizontal="center"/>
    </xf>
    <xf numFmtId="22" fontId="0" fillId="0" borderId="7" xfId="0" applyNumberFormat="1" applyBorder="1" applyAlignment="1">
      <alignment horizontal="right" indent="1"/>
    </xf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1</xdr:row>
      <xdr:rowOff>28575</xdr:rowOff>
    </xdr:from>
    <xdr:to>
      <xdr:col>11</xdr:col>
      <xdr:colOff>914390</xdr:colOff>
      <xdr:row>1</xdr:row>
      <xdr:rowOff>161925</xdr:rowOff>
    </xdr:to>
    <xdr:grpSp>
      <xdr:nvGrpSpPr>
        <xdr:cNvPr id="741" name="SprkR2C12Shape"/>
        <xdr:cNvGrpSpPr/>
      </xdr:nvGrpSpPr>
      <xdr:grpSpPr>
        <a:xfrm>
          <a:off x="7829550" y="219075"/>
          <a:ext cx="895340" cy="133350"/>
          <a:chOff x="7829550" y="219075"/>
          <a:chExt cx="895340" cy="133350"/>
        </a:xfrm>
      </xdr:grpSpPr>
      <xdr:sp macro="" textlink="">
        <xdr:nvSpPr>
          <xdr:cNvPr id="740" name="Rectangle 739"/>
          <xdr:cNvSpPr/>
        </xdr:nvSpPr>
        <xdr:spPr>
          <a:xfrm>
            <a:off x="8724890" y="219075"/>
            <a:ext cx="0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39" name="Rectangle 738"/>
          <xdr:cNvSpPr/>
        </xdr:nvSpPr>
        <xdr:spPr>
          <a:xfrm>
            <a:off x="8724890" y="219075"/>
            <a:ext cx="0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38" name="Rectangle 737"/>
          <xdr:cNvSpPr/>
        </xdr:nvSpPr>
        <xdr:spPr>
          <a:xfrm>
            <a:off x="7829550" y="219075"/>
            <a:ext cx="895340" cy="133350"/>
          </a:xfrm>
          <a:prstGeom prst="rect">
            <a:avLst/>
          </a:prstGeom>
          <a:solidFill>
            <a:srgbClr val="BDBDBD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11</xdr:col>
      <xdr:colOff>19050</xdr:colOff>
      <xdr:row>3</xdr:row>
      <xdr:rowOff>28575</xdr:rowOff>
    </xdr:from>
    <xdr:to>
      <xdr:col>11</xdr:col>
      <xdr:colOff>541338</xdr:colOff>
      <xdr:row>3</xdr:row>
      <xdr:rowOff>161925</xdr:rowOff>
    </xdr:to>
    <xdr:grpSp>
      <xdr:nvGrpSpPr>
        <xdr:cNvPr id="737" name="SprkR4C12Shape"/>
        <xdr:cNvGrpSpPr/>
      </xdr:nvGrpSpPr>
      <xdr:grpSpPr>
        <a:xfrm>
          <a:off x="7829550" y="600075"/>
          <a:ext cx="522288" cy="133350"/>
          <a:chOff x="7829550" y="600075"/>
          <a:chExt cx="522288" cy="133350"/>
        </a:xfrm>
      </xdr:grpSpPr>
      <xdr:sp macro="" textlink="">
        <xdr:nvSpPr>
          <xdr:cNvPr id="736" name="Rectangle 735"/>
          <xdr:cNvSpPr/>
        </xdr:nvSpPr>
        <xdr:spPr>
          <a:xfrm>
            <a:off x="8351838" y="600075"/>
            <a:ext cx="0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8314531" y="600075"/>
            <a:ext cx="37307" cy="133350"/>
          </a:xfrm>
          <a:prstGeom prst="rect">
            <a:avLst/>
          </a:prstGeom>
          <a:solidFill>
            <a:srgbClr val="525252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7829550" y="600075"/>
            <a:ext cx="484981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11</xdr:col>
      <xdr:colOff>19050</xdr:colOff>
      <xdr:row>5</xdr:row>
      <xdr:rowOff>28575</xdr:rowOff>
    </xdr:from>
    <xdr:to>
      <xdr:col>11</xdr:col>
      <xdr:colOff>905073</xdr:colOff>
      <xdr:row>5</xdr:row>
      <xdr:rowOff>161925</xdr:rowOff>
    </xdr:to>
    <xdr:grpSp>
      <xdr:nvGrpSpPr>
        <xdr:cNvPr id="29" name="SprkR6C12Shape"/>
        <xdr:cNvGrpSpPr/>
      </xdr:nvGrpSpPr>
      <xdr:grpSpPr>
        <a:xfrm>
          <a:off x="7829550" y="981075"/>
          <a:ext cx="886023" cy="133350"/>
          <a:chOff x="7829550" y="981075"/>
          <a:chExt cx="886023" cy="133350"/>
        </a:xfrm>
      </xdr:grpSpPr>
      <xdr:sp macro="" textlink="">
        <xdr:nvSpPr>
          <xdr:cNvPr id="28" name="Rectangle 27"/>
          <xdr:cNvSpPr/>
        </xdr:nvSpPr>
        <xdr:spPr>
          <a:xfrm>
            <a:off x="8715573" y="981075"/>
            <a:ext cx="0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8575675" y="981075"/>
            <a:ext cx="139898" cy="133350"/>
          </a:xfrm>
          <a:prstGeom prst="rect">
            <a:avLst/>
          </a:prstGeom>
          <a:solidFill>
            <a:srgbClr val="525252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7829550" y="981075"/>
            <a:ext cx="746125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11</xdr:col>
      <xdr:colOff>19050</xdr:colOff>
      <xdr:row>7</xdr:row>
      <xdr:rowOff>28575</xdr:rowOff>
    </xdr:from>
    <xdr:to>
      <xdr:col>11</xdr:col>
      <xdr:colOff>914390</xdr:colOff>
      <xdr:row>7</xdr:row>
      <xdr:rowOff>161925</xdr:rowOff>
    </xdr:to>
    <xdr:grpSp>
      <xdr:nvGrpSpPr>
        <xdr:cNvPr id="25" name="SprkR8C12Shape"/>
        <xdr:cNvGrpSpPr/>
      </xdr:nvGrpSpPr>
      <xdr:grpSpPr>
        <a:xfrm>
          <a:off x="7829550" y="1362075"/>
          <a:ext cx="895340" cy="133350"/>
          <a:chOff x="7829550" y="1362075"/>
          <a:chExt cx="895340" cy="133350"/>
        </a:xfrm>
      </xdr:grpSpPr>
      <xdr:sp macro="" textlink="">
        <xdr:nvSpPr>
          <xdr:cNvPr id="24" name="Rectangle 23"/>
          <xdr:cNvSpPr/>
        </xdr:nvSpPr>
        <xdr:spPr>
          <a:xfrm>
            <a:off x="8724890" y="1362075"/>
            <a:ext cx="0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8724890" y="1362075"/>
            <a:ext cx="0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7829550" y="1362075"/>
            <a:ext cx="895340" cy="133350"/>
          </a:xfrm>
          <a:prstGeom prst="rect">
            <a:avLst/>
          </a:prstGeom>
          <a:solidFill>
            <a:srgbClr val="BDBDBD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11</xdr:col>
      <xdr:colOff>19050</xdr:colOff>
      <xdr:row>9</xdr:row>
      <xdr:rowOff>28575</xdr:rowOff>
    </xdr:from>
    <xdr:to>
      <xdr:col>11</xdr:col>
      <xdr:colOff>205581</xdr:colOff>
      <xdr:row>9</xdr:row>
      <xdr:rowOff>161925</xdr:rowOff>
    </xdr:to>
    <xdr:grpSp>
      <xdr:nvGrpSpPr>
        <xdr:cNvPr id="21" name="SprkR10C12Shape"/>
        <xdr:cNvGrpSpPr/>
      </xdr:nvGrpSpPr>
      <xdr:grpSpPr>
        <a:xfrm>
          <a:off x="7829550" y="1743075"/>
          <a:ext cx="186531" cy="133350"/>
          <a:chOff x="7829550" y="1743075"/>
          <a:chExt cx="186531" cy="133350"/>
        </a:xfrm>
      </xdr:grpSpPr>
      <xdr:sp macro="" textlink="">
        <xdr:nvSpPr>
          <xdr:cNvPr id="20" name="Rectangle 19"/>
          <xdr:cNvSpPr/>
        </xdr:nvSpPr>
        <xdr:spPr>
          <a:xfrm>
            <a:off x="8016081" y="1743075"/>
            <a:ext cx="0" cy="133350"/>
          </a:xfrm>
          <a:prstGeom prst="rect">
            <a:avLst/>
          </a:prstGeom>
          <a:solidFill>
            <a:srgbClr val="525252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8016081" y="1743075"/>
            <a:ext cx="0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7829550" y="1743075"/>
            <a:ext cx="186531" cy="133350"/>
          </a:xfrm>
          <a:prstGeom prst="rect">
            <a:avLst/>
          </a:prstGeom>
          <a:solidFill>
            <a:srgbClr val="525252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11</xdr:col>
      <xdr:colOff>19050</xdr:colOff>
      <xdr:row>2</xdr:row>
      <xdr:rowOff>28575</xdr:rowOff>
    </xdr:from>
    <xdr:to>
      <xdr:col>11</xdr:col>
      <xdr:colOff>914390</xdr:colOff>
      <xdr:row>2</xdr:row>
      <xdr:rowOff>161925</xdr:rowOff>
    </xdr:to>
    <xdr:grpSp>
      <xdr:nvGrpSpPr>
        <xdr:cNvPr id="17" name="SprkR3C12Shape"/>
        <xdr:cNvGrpSpPr/>
      </xdr:nvGrpSpPr>
      <xdr:grpSpPr>
        <a:xfrm>
          <a:off x="7829550" y="409575"/>
          <a:ext cx="895340" cy="133350"/>
          <a:chOff x="7829550" y="409575"/>
          <a:chExt cx="895340" cy="133350"/>
        </a:xfrm>
      </xdr:grpSpPr>
      <xdr:sp macro="" textlink="">
        <xdr:nvSpPr>
          <xdr:cNvPr id="16" name="Rectangle 15"/>
          <xdr:cNvSpPr/>
        </xdr:nvSpPr>
        <xdr:spPr>
          <a:xfrm>
            <a:off x="8650288" y="409575"/>
            <a:ext cx="74602" cy="133350"/>
          </a:xfrm>
          <a:prstGeom prst="rect">
            <a:avLst/>
          </a:prstGeom>
          <a:solidFill>
            <a:srgbClr val="525252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7885509" y="409575"/>
            <a:ext cx="764779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7829550" y="409575"/>
            <a:ext cx="55959" cy="133350"/>
          </a:xfrm>
          <a:prstGeom prst="rect">
            <a:avLst/>
          </a:prstGeom>
          <a:solidFill>
            <a:srgbClr val="525252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11</xdr:col>
      <xdr:colOff>19050</xdr:colOff>
      <xdr:row>4</xdr:row>
      <xdr:rowOff>28575</xdr:rowOff>
    </xdr:from>
    <xdr:to>
      <xdr:col>11</xdr:col>
      <xdr:colOff>914390</xdr:colOff>
      <xdr:row>4</xdr:row>
      <xdr:rowOff>161925</xdr:rowOff>
    </xdr:to>
    <xdr:grpSp>
      <xdr:nvGrpSpPr>
        <xdr:cNvPr id="13" name="SprkR5C12Shape"/>
        <xdr:cNvGrpSpPr/>
      </xdr:nvGrpSpPr>
      <xdr:grpSpPr>
        <a:xfrm>
          <a:off x="7829550" y="790575"/>
          <a:ext cx="895340" cy="133350"/>
          <a:chOff x="7829550" y="790575"/>
          <a:chExt cx="895340" cy="133350"/>
        </a:xfrm>
      </xdr:grpSpPr>
      <xdr:sp macro="" textlink="">
        <xdr:nvSpPr>
          <xdr:cNvPr id="12" name="Rectangle 11"/>
          <xdr:cNvSpPr/>
        </xdr:nvSpPr>
        <xdr:spPr>
          <a:xfrm>
            <a:off x="8706247" y="790575"/>
            <a:ext cx="18643" cy="133350"/>
          </a:xfrm>
          <a:prstGeom prst="rect">
            <a:avLst/>
          </a:prstGeom>
          <a:solidFill>
            <a:srgbClr val="525252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7848203" y="790575"/>
            <a:ext cx="858044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7829550" y="790575"/>
            <a:ext cx="18653" cy="133350"/>
          </a:xfrm>
          <a:prstGeom prst="rect">
            <a:avLst/>
          </a:prstGeom>
          <a:solidFill>
            <a:srgbClr val="525252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11</xdr:col>
      <xdr:colOff>19050</xdr:colOff>
      <xdr:row>6</xdr:row>
      <xdr:rowOff>28575</xdr:rowOff>
    </xdr:from>
    <xdr:to>
      <xdr:col>11</xdr:col>
      <xdr:colOff>839788</xdr:colOff>
      <xdr:row>6</xdr:row>
      <xdr:rowOff>161925</xdr:rowOff>
    </xdr:to>
    <xdr:grpSp>
      <xdr:nvGrpSpPr>
        <xdr:cNvPr id="9" name="SprkR7C12Shape"/>
        <xdr:cNvGrpSpPr/>
      </xdr:nvGrpSpPr>
      <xdr:grpSpPr>
        <a:xfrm>
          <a:off x="7829550" y="1171575"/>
          <a:ext cx="820738" cy="133350"/>
          <a:chOff x="7829550" y="1171575"/>
          <a:chExt cx="820738" cy="133350"/>
        </a:xfrm>
      </xdr:grpSpPr>
      <xdr:sp macro="" textlink="">
        <xdr:nvSpPr>
          <xdr:cNvPr id="8" name="Rectangle 7"/>
          <xdr:cNvSpPr/>
        </xdr:nvSpPr>
        <xdr:spPr>
          <a:xfrm>
            <a:off x="8650288" y="1171575"/>
            <a:ext cx="0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8612981" y="1171575"/>
            <a:ext cx="37307" cy="133350"/>
          </a:xfrm>
          <a:prstGeom prst="rect">
            <a:avLst/>
          </a:prstGeom>
          <a:solidFill>
            <a:srgbClr val="525252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7829550" y="1171575"/>
            <a:ext cx="783431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11</xdr:col>
      <xdr:colOff>19050</xdr:colOff>
      <xdr:row>8</xdr:row>
      <xdr:rowOff>28575</xdr:rowOff>
    </xdr:from>
    <xdr:to>
      <xdr:col>11</xdr:col>
      <xdr:colOff>895747</xdr:colOff>
      <xdr:row>8</xdr:row>
      <xdr:rowOff>161925</xdr:rowOff>
    </xdr:to>
    <xdr:grpSp>
      <xdr:nvGrpSpPr>
        <xdr:cNvPr id="5" name="SprkR9C12Shape"/>
        <xdr:cNvGrpSpPr/>
      </xdr:nvGrpSpPr>
      <xdr:grpSpPr>
        <a:xfrm>
          <a:off x="7829550" y="1552575"/>
          <a:ext cx="876697" cy="133350"/>
          <a:chOff x="7829550" y="1552575"/>
          <a:chExt cx="876697" cy="133350"/>
        </a:xfrm>
      </xdr:grpSpPr>
      <xdr:sp macro="" textlink="">
        <xdr:nvSpPr>
          <xdr:cNvPr id="4" name="Rectangle 3"/>
          <xdr:cNvSpPr/>
        </xdr:nvSpPr>
        <xdr:spPr>
          <a:xfrm>
            <a:off x="8706247" y="1552575"/>
            <a:ext cx="0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" name="Rectangle 2"/>
          <xdr:cNvSpPr/>
        </xdr:nvSpPr>
        <xdr:spPr>
          <a:xfrm>
            <a:off x="7854421" y="1552575"/>
            <a:ext cx="851826" cy="133350"/>
          </a:xfrm>
          <a:prstGeom prst="rect">
            <a:avLst/>
          </a:prstGeom>
          <a:solidFill>
            <a:srgbClr val="525252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" name="Rectangle 1"/>
          <xdr:cNvSpPr/>
        </xdr:nvSpPr>
        <xdr:spPr>
          <a:xfrm>
            <a:off x="7829550" y="1552575"/>
            <a:ext cx="24871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11</xdr:col>
      <xdr:colOff>19050</xdr:colOff>
      <xdr:row>3</xdr:row>
      <xdr:rowOff>28575</xdr:rowOff>
    </xdr:from>
    <xdr:to>
      <xdr:col>11</xdr:col>
      <xdr:colOff>19050</xdr:colOff>
      <xdr:row>3</xdr:row>
      <xdr:rowOff>161925</xdr:rowOff>
    </xdr:to>
    <xdr:sp macro="" textlink="">
      <xdr:nvSpPr>
        <xdr:cNvPr id="836" name="Rectangle 835"/>
        <xdr:cNvSpPr/>
      </xdr:nvSpPr>
      <xdr:spPr>
        <a:xfrm>
          <a:off x="7829550" y="600075"/>
          <a:ext cx="0" cy="133350"/>
        </a:xfrm>
        <a:prstGeom prst="rect">
          <a:avLst/>
        </a:prstGeom>
        <a:solidFill>
          <a:srgbClr val="646464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19050</xdr:colOff>
      <xdr:row>3</xdr:row>
      <xdr:rowOff>28575</xdr:rowOff>
    </xdr:from>
    <xdr:to>
      <xdr:col>11</xdr:col>
      <xdr:colOff>19050</xdr:colOff>
      <xdr:row>3</xdr:row>
      <xdr:rowOff>161925</xdr:rowOff>
    </xdr:to>
    <xdr:sp macro="" textlink="">
      <xdr:nvSpPr>
        <xdr:cNvPr id="835" name="Rectangle 834"/>
        <xdr:cNvSpPr/>
      </xdr:nvSpPr>
      <xdr:spPr>
        <a:xfrm>
          <a:off x="7829550" y="600075"/>
          <a:ext cx="0" cy="133350"/>
        </a:xfrm>
        <a:prstGeom prst="rect">
          <a:avLst/>
        </a:prstGeom>
        <a:solidFill>
          <a:srgbClr val="646464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</xdr:row>
      <xdr:rowOff>28575</xdr:rowOff>
    </xdr:from>
    <xdr:to>
      <xdr:col>5</xdr:col>
      <xdr:colOff>819141</xdr:colOff>
      <xdr:row>2</xdr:row>
      <xdr:rowOff>161925</xdr:rowOff>
    </xdr:to>
    <xdr:grpSp>
      <xdr:nvGrpSpPr>
        <xdr:cNvPr id="213" name="SprkR3C6Shape"/>
        <xdr:cNvGrpSpPr/>
      </xdr:nvGrpSpPr>
      <xdr:grpSpPr>
        <a:xfrm>
          <a:off x="3514725" y="333375"/>
          <a:ext cx="800091" cy="133350"/>
          <a:chOff x="3952875" y="419100"/>
          <a:chExt cx="800091" cy="133350"/>
        </a:xfrm>
      </xdr:grpSpPr>
      <xdr:sp macro="" textlink="">
        <xdr:nvSpPr>
          <xdr:cNvPr id="212" name="Rectangle 211"/>
          <xdr:cNvSpPr/>
        </xdr:nvSpPr>
        <xdr:spPr>
          <a:xfrm>
            <a:off x="4752966" y="419100"/>
            <a:ext cx="0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11" name="Rectangle 210"/>
          <xdr:cNvSpPr/>
        </xdr:nvSpPr>
        <xdr:spPr>
          <a:xfrm>
            <a:off x="4752966" y="419100"/>
            <a:ext cx="0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10" name="Rectangle 209"/>
          <xdr:cNvSpPr/>
        </xdr:nvSpPr>
        <xdr:spPr>
          <a:xfrm>
            <a:off x="3952875" y="419100"/>
            <a:ext cx="800091" cy="133350"/>
          </a:xfrm>
          <a:prstGeom prst="rect">
            <a:avLst/>
          </a:prstGeom>
          <a:solidFill>
            <a:srgbClr val="BDBDBD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5</xdr:col>
      <xdr:colOff>19050</xdr:colOff>
      <xdr:row>4</xdr:row>
      <xdr:rowOff>28575</xdr:rowOff>
    </xdr:from>
    <xdr:to>
      <xdr:col>5</xdr:col>
      <xdr:colOff>485775</xdr:colOff>
      <xdr:row>4</xdr:row>
      <xdr:rowOff>161925</xdr:rowOff>
    </xdr:to>
    <xdr:grpSp>
      <xdr:nvGrpSpPr>
        <xdr:cNvPr id="209" name="SprkR5C6Shape"/>
        <xdr:cNvGrpSpPr/>
      </xdr:nvGrpSpPr>
      <xdr:grpSpPr>
        <a:xfrm>
          <a:off x="3514725" y="714375"/>
          <a:ext cx="466725" cy="133350"/>
          <a:chOff x="3952875" y="800100"/>
          <a:chExt cx="466725" cy="133350"/>
        </a:xfrm>
      </xdr:grpSpPr>
      <xdr:sp macro="" textlink="">
        <xdr:nvSpPr>
          <xdr:cNvPr id="208" name="Rectangle 207"/>
          <xdr:cNvSpPr/>
        </xdr:nvSpPr>
        <xdr:spPr>
          <a:xfrm>
            <a:off x="4419600" y="800100"/>
            <a:ext cx="0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07" name="Rectangle 206"/>
          <xdr:cNvSpPr/>
        </xdr:nvSpPr>
        <xdr:spPr>
          <a:xfrm>
            <a:off x="4386263" y="800100"/>
            <a:ext cx="33337" cy="133350"/>
          </a:xfrm>
          <a:prstGeom prst="rect">
            <a:avLst/>
          </a:prstGeom>
          <a:solidFill>
            <a:srgbClr val="525252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06" name="Rectangle 205"/>
          <xdr:cNvSpPr/>
        </xdr:nvSpPr>
        <xdr:spPr>
          <a:xfrm>
            <a:off x="3952875" y="800100"/>
            <a:ext cx="433388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5</xdr:col>
      <xdr:colOff>19050</xdr:colOff>
      <xdr:row>6</xdr:row>
      <xdr:rowOff>28575</xdr:rowOff>
    </xdr:from>
    <xdr:to>
      <xdr:col>5</xdr:col>
      <xdr:colOff>810816</xdr:colOff>
      <xdr:row>6</xdr:row>
      <xdr:rowOff>161925</xdr:rowOff>
    </xdr:to>
    <xdr:grpSp>
      <xdr:nvGrpSpPr>
        <xdr:cNvPr id="205" name="SprkR7C6Shape"/>
        <xdr:cNvGrpSpPr/>
      </xdr:nvGrpSpPr>
      <xdr:grpSpPr>
        <a:xfrm>
          <a:off x="3514725" y="1095375"/>
          <a:ext cx="791766" cy="133350"/>
          <a:chOff x="3952875" y="1181100"/>
          <a:chExt cx="791766" cy="133350"/>
        </a:xfrm>
      </xdr:grpSpPr>
      <xdr:sp macro="" textlink="">
        <xdr:nvSpPr>
          <xdr:cNvPr id="204" name="Rectangle 203"/>
          <xdr:cNvSpPr/>
        </xdr:nvSpPr>
        <xdr:spPr>
          <a:xfrm>
            <a:off x="4744641" y="1181100"/>
            <a:ext cx="0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03" name="Rectangle 202"/>
          <xdr:cNvSpPr/>
        </xdr:nvSpPr>
        <xdr:spPr>
          <a:xfrm>
            <a:off x="4619625" y="1181100"/>
            <a:ext cx="125016" cy="133350"/>
          </a:xfrm>
          <a:prstGeom prst="rect">
            <a:avLst/>
          </a:prstGeom>
          <a:solidFill>
            <a:srgbClr val="525252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02" name="Rectangle 201"/>
          <xdr:cNvSpPr/>
        </xdr:nvSpPr>
        <xdr:spPr>
          <a:xfrm>
            <a:off x="3952875" y="1181100"/>
            <a:ext cx="666750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5</xdr:col>
      <xdr:colOff>19050</xdr:colOff>
      <xdr:row>8</xdr:row>
      <xdr:rowOff>28575</xdr:rowOff>
    </xdr:from>
    <xdr:to>
      <xdr:col>5</xdr:col>
      <xdr:colOff>819141</xdr:colOff>
      <xdr:row>8</xdr:row>
      <xdr:rowOff>161925</xdr:rowOff>
    </xdr:to>
    <xdr:grpSp>
      <xdr:nvGrpSpPr>
        <xdr:cNvPr id="201" name="SprkR9C6Shape"/>
        <xdr:cNvGrpSpPr/>
      </xdr:nvGrpSpPr>
      <xdr:grpSpPr>
        <a:xfrm>
          <a:off x="3513992" y="1479306"/>
          <a:ext cx="800091" cy="133350"/>
          <a:chOff x="3952875" y="1562100"/>
          <a:chExt cx="800091" cy="133350"/>
        </a:xfrm>
      </xdr:grpSpPr>
      <xdr:sp macro="" textlink="">
        <xdr:nvSpPr>
          <xdr:cNvPr id="200" name="Rectangle 199"/>
          <xdr:cNvSpPr/>
        </xdr:nvSpPr>
        <xdr:spPr>
          <a:xfrm>
            <a:off x="4752966" y="1562100"/>
            <a:ext cx="0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99" name="Rectangle 198"/>
          <xdr:cNvSpPr/>
        </xdr:nvSpPr>
        <xdr:spPr>
          <a:xfrm>
            <a:off x="4752966" y="1562100"/>
            <a:ext cx="0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98" name="Rectangle 197"/>
          <xdr:cNvSpPr/>
        </xdr:nvSpPr>
        <xdr:spPr>
          <a:xfrm>
            <a:off x="3952875" y="1562100"/>
            <a:ext cx="800091" cy="133350"/>
          </a:xfrm>
          <a:prstGeom prst="rect">
            <a:avLst/>
          </a:prstGeom>
          <a:solidFill>
            <a:srgbClr val="BDBDBD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5</xdr:col>
      <xdr:colOff>19050</xdr:colOff>
      <xdr:row>10</xdr:row>
      <xdr:rowOff>30004</xdr:rowOff>
    </xdr:from>
    <xdr:to>
      <xdr:col>5</xdr:col>
      <xdr:colOff>185738</xdr:colOff>
      <xdr:row>10</xdr:row>
      <xdr:rowOff>170021</xdr:rowOff>
    </xdr:to>
    <xdr:grpSp>
      <xdr:nvGrpSpPr>
        <xdr:cNvPr id="197" name="SprkR11C6Shape"/>
        <xdr:cNvGrpSpPr/>
      </xdr:nvGrpSpPr>
      <xdr:grpSpPr>
        <a:xfrm>
          <a:off x="3514725" y="1858804"/>
          <a:ext cx="166688" cy="140017"/>
          <a:chOff x="3952875" y="1944529"/>
          <a:chExt cx="166688" cy="140017"/>
        </a:xfrm>
      </xdr:grpSpPr>
      <xdr:sp macro="" textlink="">
        <xdr:nvSpPr>
          <xdr:cNvPr id="196" name="Rectangle 195"/>
          <xdr:cNvSpPr/>
        </xdr:nvSpPr>
        <xdr:spPr>
          <a:xfrm>
            <a:off x="4119563" y="1944529"/>
            <a:ext cx="0" cy="140017"/>
          </a:xfrm>
          <a:prstGeom prst="rect">
            <a:avLst/>
          </a:prstGeom>
          <a:solidFill>
            <a:srgbClr val="525252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95" name="Rectangle 194"/>
          <xdr:cNvSpPr/>
        </xdr:nvSpPr>
        <xdr:spPr>
          <a:xfrm>
            <a:off x="4119563" y="1944529"/>
            <a:ext cx="0" cy="140017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94" name="Rectangle 193"/>
          <xdr:cNvSpPr/>
        </xdr:nvSpPr>
        <xdr:spPr>
          <a:xfrm>
            <a:off x="3952875" y="1944529"/>
            <a:ext cx="166688" cy="140017"/>
          </a:xfrm>
          <a:prstGeom prst="rect">
            <a:avLst/>
          </a:prstGeom>
          <a:solidFill>
            <a:srgbClr val="525252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5</xdr:col>
      <xdr:colOff>19050</xdr:colOff>
      <xdr:row>3</xdr:row>
      <xdr:rowOff>28575</xdr:rowOff>
    </xdr:from>
    <xdr:to>
      <xdr:col>5</xdr:col>
      <xdr:colOff>819141</xdr:colOff>
      <xdr:row>3</xdr:row>
      <xdr:rowOff>161925</xdr:rowOff>
    </xdr:to>
    <xdr:grpSp>
      <xdr:nvGrpSpPr>
        <xdr:cNvPr id="193" name="SprkR4C6Shape"/>
        <xdr:cNvGrpSpPr/>
      </xdr:nvGrpSpPr>
      <xdr:grpSpPr>
        <a:xfrm>
          <a:off x="3514725" y="523875"/>
          <a:ext cx="800091" cy="133350"/>
          <a:chOff x="3952875" y="609600"/>
          <a:chExt cx="800091" cy="133350"/>
        </a:xfrm>
      </xdr:grpSpPr>
      <xdr:sp macro="" textlink="">
        <xdr:nvSpPr>
          <xdr:cNvPr id="192" name="Rectangle 191"/>
          <xdr:cNvSpPr/>
        </xdr:nvSpPr>
        <xdr:spPr>
          <a:xfrm>
            <a:off x="4686300" y="609600"/>
            <a:ext cx="66666" cy="133350"/>
          </a:xfrm>
          <a:prstGeom prst="rect">
            <a:avLst/>
          </a:prstGeom>
          <a:solidFill>
            <a:srgbClr val="525252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91" name="Rectangle 190"/>
          <xdr:cNvSpPr/>
        </xdr:nvSpPr>
        <xdr:spPr>
          <a:xfrm>
            <a:off x="4002881" y="609600"/>
            <a:ext cx="683419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90" name="Rectangle 189"/>
          <xdr:cNvSpPr/>
        </xdr:nvSpPr>
        <xdr:spPr>
          <a:xfrm>
            <a:off x="3952875" y="609600"/>
            <a:ext cx="50006" cy="133350"/>
          </a:xfrm>
          <a:prstGeom prst="rect">
            <a:avLst/>
          </a:prstGeom>
          <a:solidFill>
            <a:srgbClr val="525252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5</xdr:col>
      <xdr:colOff>19050</xdr:colOff>
      <xdr:row>5</xdr:row>
      <xdr:rowOff>28575</xdr:rowOff>
    </xdr:from>
    <xdr:to>
      <xdr:col>5</xdr:col>
      <xdr:colOff>819141</xdr:colOff>
      <xdr:row>5</xdr:row>
      <xdr:rowOff>161925</xdr:rowOff>
    </xdr:to>
    <xdr:grpSp>
      <xdr:nvGrpSpPr>
        <xdr:cNvPr id="189" name="SprkR6C6Shape"/>
        <xdr:cNvGrpSpPr/>
      </xdr:nvGrpSpPr>
      <xdr:grpSpPr>
        <a:xfrm>
          <a:off x="3514725" y="904875"/>
          <a:ext cx="800091" cy="133350"/>
          <a:chOff x="3952875" y="990600"/>
          <a:chExt cx="800091" cy="133350"/>
        </a:xfrm>
      </xdr:grpSpPr>
      <xdr:sp macro="" textlink="">
        <xdr:nvSpPr>
          <xdr:cNvPr id="188" name="Rectangle 187"/>
          <xdr:cNvSpPr/>
        </xdr:nvSpPr>
        <xdr:spPr>
          <a:xfrm>
            <a:off x="4736306" y="990600"/>
            <a:ext cx="16660" cy="133350"/>
          </a:xfrm>
          <a:prstGeom prst="rect">
            <a:avLst/>
          </a:prstGeom>
          <a:solidFill>
            <a:srgbClr val="525252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87" name="Rectangle 186"/>
          <xdr:cNvSpPr/>
        </xdr:nvSpPr>
        <xdr:spPr>
          <a:xfrm>
            <a:off x="3969544" y="990600"/>
            <a:ext cx="766762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86" name="Rectangle 185"/>
          <xdr:cNvSpPr/>
        </xdr:nvSpPr>
        <xdr:spPr>
          <a:xfrm>
            <a:off x="3952875" y="990600"/>
            <a:ext cx="16669" cy="133350"/>
          </a:xfrm>
          <a:prstGeom prst="rect">
            <a:avLst/>
          </a:prstGeom>
          <a:solidFill>
            <a:srgbClr val="525252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5</xdr:col>
      <xdr:colOff>19050</xdr:colOff>
      <xdr:row>7</xdr:row>
      <xdr:rowOff>28575</xdr:rowOff>
    </xdr:from>
    <xdr:to>
      <xdr:col>5</xdr:col>
      <xdr:colOff>752475</xdr:colOff>
      <xdr:row>7</xdr:row>
      <xdr:rowOff>161925</xdr:rowOff>
    </xdr:to>
    <xdr:grpSp>
      <xdr:nvGrpSpPr>
        <xdr:cNvPr id="185" name="SprkR8C6Shape"/>
        <xdr:cNvGrpSpPr/>
      </xdr:nvGrpSpPr>
      <xdr:grpSpPr>
        <a:xfrm>
          <a:off x="3513992" y="1288806"/>
          <a:ext cx="733425" cy="133350"/>
          <a:chOff x="3952875" y="1371600"/>
          <a:chExt cx="733425" cy="133350"/>
        </a:xfrm>
      </xdr:grpSpPr>
      <xdr:sp macro="" textlink="">
        <xdr:nvSpPr>
          <xdr:cNvPr id="184" name="Rectangle 183"/>
          <xdr:cNvSpPr/>
        </xdr:nvSpPr>
        <xdr:spPr>
          <a:xfrm>
            <a:off x="4686300" y="1371600"/>
            <a:ext cx="0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83" name="Rectangle 182"/>
          <xdr:cNvSpPr/>
        </xdr:nvSpPr>
        <xdr:spPr>
          <a:xfrm>
            <a:off x="4652963" y="1371600"/>
            <a:ext cx="33337" cy="133350"/>
          </a:xfrm>
          <a:prstGeom prst="rect">
            <a:avLst/>
          </a:prstGeom>
          <a:solidFill>
            <a:srgbClr val="525252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82" name="Rectangle 181"/>
          <xdr:cNvSpPr/>
        </xdr:nvSpPr>
        <xdr:spPr>
          <a:xfrm>
            <a:off x="3952875" y="1371600"/>
            <a:ext cx="700088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5</xdr:col>
      <xdr:colOff>19050</xdr:colOff>
      <xdr:row>9</xdr:row>
      <xdr:rowOff>28575</xdr:rowOff>
    </xdr:from>
    <xdr:to>
      <xdr:col>5</xdr:col>
      <xdr:colOff>802481</xdr:colOff>
      <xdr:row>9</xdr:row>
      <xdr:rowOff>161925</xdr:rowOff>
    </xdr:to>
    <xdr:grpSp>
      <xdr:nvGrpSpPr>
        <xdr:cNvPr id="181" name="SprkR10C6Shape"/>
        <xdr:cNvGrpSpPr/>
      </xdr:nvGrpSpPr>
      <xdr:grpSpPr>
        <a:xfrm>
          <a:off x="3513992" y="1669806"/>
          <a:ext cx="783431" cy="133350"/>
          <a:chOff x="3952875" y="1752600"/>
          <a:chExt cx="783431" cy="133350"/>
        </a:xfrm>
      </xdr:grpSpPr>
      <xdr:sp macro="" textlink="">
        <xdr:nvSpPr>
          <xdr:cNvPr id="180" name="Rectangle 179"/>
          <xdr:cNvSpPr/>
        </xdr:nvSpPr>
        <xdr:spPr>
          <a:xfrm>
            <a:off x="4736306" y="1752600"/>
            <a:ext cx="0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9" name="Rectangle 178"/>
          <xdr:cNvSpPr/>
        </xdr:nvSpPr>
        <xdr:spPr>
          <a:xfrm>
            <a:off x="3975100" y="1752600"/>
            <a:ext cx="761206" cy="133350"/>
          </a:xfrm>
          <a:prstGeom prst="rect">
            <a:avLst/>
          </a:prstGeom>
          <a:solidFill>
            <a:srgbClr val="525252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8" name="Rectangle 177"/>
          <xdr:cNvSpPr/>
        </xdr:nvSpPr>
        <xdr:spPr>
          <a:xfrm>
            <a:off x="3952875" y="1752600"/>
            <a:ext cx="22225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5</xdr:col>
      <xdr:colOff>19050</xdr:colOff>
      <xdr:row>2</xdr:row>
      <xdr:rowOff>28575</xdr:rowOff>
    </xdr:from>
    <xdr:to>
      <xdr:col>5</xdr:col>
      <xdr:colOff>819141</xdr:colOff>
      <xdr:row>2</xdr:row>
      <xdr:rowOff>161925</xdr:rowOff>
    </xdr:to>
    <xdr:grpSp>
      <xdr:nvGrpSpPr>
        <xdr:cNvPr id="177" name="SprkR2C6Shape"/>
        <xdr:cNvGrpSpPr/>
      </xdr:nvGrpSpPr>
      <xdr:grpSpPr>
        <a:xfrm>
          <a:off x="3514725" y="333375"/>
          <a:ext cx="800091" cy="133350"/>
          <a:chOff x="3952875" y="219075"/>
          <a:chExt cx="800091" cy="133350"/>
        </a:xfrm>
      </xdr:grpSpPr>
      <xdr:sp macro="" textlink="">
        <xdr:nvSpPr>
          <xdr:cNvPr id="176" name="Rectangle 175"/>
          <xdr:cNvSpPr/>
        </xdr:nvSpPr>
        <xdr:spPr>
          <a:xfrm>
            <a:off x="4752966" y="219075"/>
            <a:ext cx="0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5" name="Rectangle 174"/>
          <xdr:cNvSpPr/>
        </xdr:nvSpPr>
        <xdr:spPr>
          <a:xfrm>
            <a:off x="4752966" y="219075"/>
            <a:ext cx="0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4" name="Rectangle 173"/>
          <xdr:cNvSpPr/>
        </xdr:nvSpPr>
        <xdr:spPr>
          <a:xfrm>
            <a:off x="3952875" y="219075"/>
            <a:ext cx="800091" cy="133350"/>
          </a:xfrm>
          <a:prstGeom prst="rect">
            <a:avLst/>
          </a:prstGeom>
          <a:solidFill>
            <a:srgbClr val="BDBDBD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5</xdr:col>
      <xdr:colOff>19050</xdr:colOff>
      <xdr:row>2</xdr:row>
      <xdr:rowOff>28575</xdr:rowOff>
    </xdr:from>
    <xdr:to>
      <xdr:col>5</xdr:col>
      <xdr:colOff>819141</xdr:colOff>
      <xdr:row>2</xdr:row>
      <xdr:rowOff>161925</xdr:rowOff>
    </xdr:to>
    <xdr:grpSp>
      <xdr:nvGrpSpPr>
        <xdr:cNvPr id="141" name="SprkR2C5Shape"/>
        <xdr:cNvGrpSpPr/>
      </xdr:nvGrpSpPr>
      <xdr:grpSpPr>
        <a:xfrm>
          <a:off x="3514725" y="333375"/>
          <a:ext cx="800091" cy="133350"/>
          <a:chOff x="3343275" y="219075"/>
          <a:chExt cx="800091" cy="133350"/>
        </a:xfrm>
      </xdr:grpSpPr>
      <xdr:sp macro="" textlink="">
        <xdr:nvSpPr>
          <xdr:cNvPr id="140" name="Rectangle 139"/>
          <xdr:cNvSpPr/>
        </xdr:nvSpPr>
        <xdr:spPr>
          <a:xfrm>
            <a:off x="4143366" y="219075"/>
            <a:ext cx="0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39" name="Rectangle 138"/>
          <xdr:cNvSpPr/>
        </xdr:nvSpPr>
        <xdr:spPr>
          <a:xfrm>
            <a:off x="4143366" y="219075"/>
            <a:ext cx="0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38" name="Rectangle 137"/>
          <xdr:cNvSpPr/>
        </xdr:nvSpPr>
        <xdr:spPr>
          <a:xfrm>
            <a:off x="3343275" y="219075"/>
            <a:ext cx="800091" cy="133350"/>
          </a:xfrm>
          <a:prstGeom prst="rect">
            <a:avLst/>
          </a:prstGeom>
          <a:solidFill>
            <a:srgbClr val="BDBDBD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5</xdr:col>
      <xdr:colOff>19050</xdr:colOff>
      <xdr:row>4</xdr:row>
      <xdr:rowOff>28575</xdr:rowOff>
    </xdr:from>
    <xdr:to>
      <xdr:col>5</xdr:col>
      <xdr:colOff>485775</xdr:colOff>
      <xdr:row>4</xdr:row>
      <xdr:rowOff>161925</xdr:rowOff>
    </xdr:to>
    <xdr:grpSp>
      <xdr:nvGrpSpPr>
        <xdr:cNvPr id="137" name="SprkR4C5Shape"/>
        <xdr:cNvGrpSpPr/>
      </xdr:nvGrpSpPr>
      <xdr:grpSpPr>
        <a:xfrm>
          <a:off x="3514725" y="714375"/>
          <a:ext cx="466725" cy="133350"/>
          <a:chOff x="3343275" y="600075"/>
          <a:chExt cx="466725" cy="133350"/>
        </a:xfrm>
      </xdr:grpSpPr>
      <xdr:sp macro="" textlink="">
        <xdr:nvSpPr>
          <xdr:cNvPr id="136" name="Rectangle 135"/>
          <xdr:cNvSpPr/>
        </xdr:nvSpPr>
        <xdr:spPr>
          <a:xfrm>
            <a:off x="3810000" y="600075"/>
            <a:ext cx="0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35" name="Rectangle 134"/>
          <xdr:cNvSpPr/>
        </xdr:nvSpPr>
        <xdr:spPr>
          <a:xfrm>
            <a:off x="3776663" y="600075"/>
            <a:ext cx="33337" cy="133350"/>
          </a:xfrm>
          <a:prstGeom prst="rect">
            <a:avLst/>
          </a:prstGeom>
          <a:solidFill>
            <a:srgbClr val="525252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34" name="Rectangle 133"/>
          <xdr:cNvSpPr/>
        </xdr:nvSpPr>
        <xdr:spPr>
          <a:xfrm>
            <a:off x="3343275" y="600075"/>
            <a:ext cx="433388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5</xdr:col>
      <xdr:colOff>19050</xdr:colOff>
      <xdr:row>6</xdr:row>
      <xdr:rowOff>28575</xdr:rowOff>
    </xdr:from>
    <xdr:to>
      <xdr:col>5</xdr:col>
      <xdr:colOff>810816</xdr:colOff>
      <xdr:row>6</xdr:row>
      <xdr:rowOff>161925</xdr:rowOff>
    </xdr:to>
    <xdr:grpSp>
      <xdr:nvGrpSpPr>
        <xdr:cNvPr id="133" name="SprkR6C5Shape"/>
        <xdr:cNvGrpSpPr/>
      </xdr:nvGrpSpPr>
      <xdr:grpSpPr>
        <a:xfrm>
          <a:off x="3514725" y="1095375"/>
          <a:ext cx="791766" cy="133350"/>
          <a:chOff x="3343275" y="981075"/>
          <a:chExt cx="791766" cy="133350"/>
        </a:xfrm>
      </xdr:grpSpPr>
      <xdr:sp macro="" textlink="">
        <xdr:nvSpPr>
          <xdr:cNvPr id="132" name="Rectangle 131"/>
          <xdr:cNvSpPr/>
        </xdr:nvSpPr>
        <xdr:spPr>
          <a:xfrm>
            <a:off x="4135041" y="981075"/>
            <a:ext cx="0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31" name="Rectangle 130"/>
          <xdr:cNvSpPr/>
        </xdr:nvSpPr>
        <xdr:spPr>
          <a:xfrm>
            <a:off x="4010025" y="981075"/>
            <a:ext cx="125016" cy="133350"/>
          </a:xfrm>
          <a:prstGeom prst="rect">
            <a:avLst/>
          </a:prstGeom>
          <a:solidFill>
            <a:srgbClr val="525252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30" name="Rectangle 129"/>
          <xdr:cNvSpPr/>
        </xdr:nvSpPr>
        <xdr:spPr>
          <a:xfrm>
            <a:off x="3343275" y="981075"/>
            <a:ext cx="666750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5</xdr:col>
      <xdr:colOff>19050</xdr:colOff>
      <xdr:row>8</xdr:row>
      <xdr:rowOff>28575</xdr:rowOff>
    </xdr:from>
    <xdr:to>
      <xdr:col>5</xdr:col>
      <xdr:colOff>819141</xdr:colOff>
      <xdr:row>8</xdr:row>
      <xdr:rowOff>161925</xdr:rowOff>
    </xdr:to>
    <xdr:grpSp>
      <xdr:nvGrpSpPr>
        <xdr:cNvPr id="129" name="SprkR8C5Shape"/>
        <xdr:cNvGrpSpPr/>
      </xdr:nvGrpSpPr>
      <xdr:grpSpPr>
        <a:xfrm>
          <a:off x="3513992" y="1479306"/>
          <a:ext cx="800091" cy="133350"/>
          <a:chOff x="3343275" y="1362075"/>
          <a:chExt cx="800091" cy="133350"/>
        </a:xfrm>
      </xdr:grpSpPr>
      <xdr:sp macro="" textlink="">
        <xdr:nvSpPr>
          <xdr:cNvPr id="128" name="Rectangle 127"/>
          <xdr:cNvSpPr/>
        </xdr:nvSpPr>
        <xdr:spPr>
          <a:xfrm>
            <a:off x="4143366" y="1362075"/>
            <a:ext cx="0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27" name="Rectangle 126"/>
          <xdr:cNvSpPr/>
        </xdr:nvSpPr>
        <xdr:spPr>
          <a:xfrm>
            <a:off x="4143366" y="1362075"/>
            <a:ext cx="0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26" name="Rectangle 125"/>
          <xdr:cNvSpPr/>
        </xdr:nvSpPr>
        <xdr:spPr>
          <a:xfrm>
            <a:off x="3343275" y="1362075"/>
            <a:ext cx="800091" cy="133350"/>
          </a:xfrm>
          <a:prstGeom prst="rect">
            <a:avLst/>
          </a:prstGeom>
          <a:solidFill>
            <a:srgbClr val="BDBDBD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5</xdr:col>
      <xdr:colOff>19050</xdr:colOff>
      <xdr:row>10</xdr:row>
      <xdr:rowOff>28575</xdr:rowOff>
    </xdr:from>
    <xdr:to>
      <xdr:col>5</xdr:col>
      <xdr:colOff>185738</xdr:colOff>
      <xdr:row>10</xdr:row>
      <xdr:rowOff>161925</xdr:rowOff>
    </xdr:to>
    <xdr:grpSp>
      <xdr:nvGrpSpPr>
        <xdr:cNvPr id="125" name="SprkR10C5Shape"/>
        <xdr:cNvGrpSpPr/>
      </xdr:nvGrpSpPr>
      <xdr:grpSpPr>
        <a:xfrm>
          <a:off x="3514725" y="1857375"/>
          <a:ext cx="166688" cy="133350"/>
          <a:chOff x="3343275" y="1743075"/>
          <a:chExt cx="166688" cy="133350"/>
        </a:xfrm>
      </xdr:grpSpPr>
      <xdr:sp macro="" textlink="">
        <xdr:nvSpPr>
          <xdr:cNvPr id="124" name="Rectangle 123"/>
          <xdr:cNvSpPr/>
        </xdr:nvSpPr>
        <xdr:spPr>
          <a:xfrm>
            <a:off x="3509963" y="1743075"/>
            <a:ext cx="0" cy="133350"/>
          </a:xfrm>
          <a:prstGeom prst="rect">
            <a:avLst/>
          </a:prstGeom>
          <a:solidFill>
            <a:srgbClr val="525252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23" name="Rectangle 122"/>
          <xdr:cNvSpPr/>
        </xdr:nvSpPr>
        <xdr:spPr>
          <a:xfrm>
            <a:off x="3509963" y="1743075"/>
            <a:ext cx="0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22" name="Rectangle 121"/>
          <xdr:cNvSpPr/>
        </xdr:nvSpPr>
        <xdr:spPr>
          <a:xfrm>
            <a:off x="3343275" y="1743075"/>
            <a:ext cx="166688" cy="133350"/>
          </a:xfrm>
          <a:prstGeom prst="rect">
            <a:avLst/>
          </a:prstGeom>
          <a:solidFill>
            <a:srgbClr val="525252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5</xdr:col>
      <xdr:colOff>19050</xdr:colOff>
      <xdr:row>3</xdr:row>
      <xdr:rowOff>28575</xdr:rowOff>
    </xdr:from>
    <xdr:to>
      <xdr:col>5</xdr:col>
      <xdr:colOff>819141</xdr:colOff>
      <xdr:row>3</xdr:row>
      <xdr:rowOff>161925</xdr:rowOff>
    </xdr:to>
    <xdr:grpSp>
      <xdr:nvGrpSpPr>
        <xdr:cNvPr id="121" name="SprkR3C5Shape"/>
        <xdr:cNvGrpSpPr/>
      </xdr:nvGrpSpPr>
      <xdr:grpSpPr>
        <a:xfrm>
          <a:off x="3514725" y="523875"/>
          <a:ext cx="800091" cy="133350"/>
          <a:chOff x="3343275" y="409575"/>
          <a:chExt cx="800091" cy="133350"/>
        </a:xfrm>
      </xdr:grpSpPr>
      <xdr:sp macro="" textlink="">
        <xdr:nvSpPr>
          <xdr:cNvPr id="120" name="Rectangle 119"/>
          <xdr:cNvSpPr/>
        </xdr:nvSpPr>
        <xdr:spPr>
          <a:xfrm>
            <a:off x="4076700" y="409575"/>
            <a:ext cx="66666" cy="133350"/>
          </a:xfrm>
          <a:prstGeom prst="rect">
            <a:avLst/>
          </a:prstGeom>
          <a:solidFill>
            <a:srgbClr val="525252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9" name="Rectangle 118"/>
          <xdr:cNvSpPr/>
        </xdr:nvSpPr>
        <xdr:spPr>
          <a:xfrm>
            <a:off x="3393281" y="409575"/>
            <a:ext cx="683419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8" name="Rectangle 117"/>
          <xdr:cNvSpPr/>
        </xdr:nvSpPr>
        <xdr:spPr>
          <a:xfrm>
            <a:off x="3343275" y="409575"/>
            <a:ext cx="50006" cy="133350"/>
          </a:xfrm>
          <a:prstGeom prst="rect">
            <a:avLst/>
          </a:prstGeom>
          <a:solidFill>
            <a:srgbClr val="525252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5</xdr:col>
      <xdr:colOff>19050</xdr:colOff>
      <xdr:row>5</xdr:row>
      <xdr:rowOff>28575</xdr:rowOff>
    </xdr:from>
    <xdr:to>
      <xdr:col>5</xdr:col>
      <xdr:colOff>819141</xdr:colOff>
      <xdr:row>5</xdr:row>
      <xdr:rowOff>161925</xdr:rowOff>
    </xdr:to>
    <xdr:grpSp>
      <xdr:nvGrpSpPr>
        <xdr:cNvPr id="117" name="SprkR5C5Shape"/>
        <xdr:cNvGrpSpPr/>
      </xdr:nvGrpSpPr>
      <xdr:grpSpPr>
        <a:xfrm>
          <a:off x="3514725" y="904875"/>
          <a:ext cx="800091" cy="133350"/>
          <a:chOff x="3343275" y="790575"/>
          <a:chExt cx="800091" cy="133350"/>
        </a:xfrm>
      </xdr:grpSpPr>
      <xdr:sp macro="" textlink="">
        <xdr:nvSpPr>
          <xdr:cNvPr id="116" name="Rectangle 115"/>
          <xdr:cNvSpPr/>
        </xdr:nvSpPr>
        <xdr:spPr>
          <a:xfrm>
            <a:off x="4126706" y="790575"/>
            <a:ext cx="16660" cy="133350"/>
          </a:xfrm>
          <a:prstGeom prst="rect">
            <a:avLst/>
          </a:prstGeom>
          <a:solidFill>
            <a:srgbClr val="525252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5" name="Rectangle 114"/>
          <xdr:cNvSpPr/>
        </xdr:nvSpPr>
        <xdr:spPr>
          <a:xfrm>
            <a:off x="3359944" y="790575"/>
            <a:ext cx="766762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4" name="Rectangle 113"/>
          <xdr:cNvSpPr/>
        </xdr:nvSpPr>
        <xdr:spPr>
          <a:xfrm>
            <a:off x="3343275" y="790575"/>
            <a:ext cx="16669" cy="133350"/>
          </a:xfrm>
          <a:prstGeom prst="rect">
            <a:avLst/>
          </a:prstGeom>
          <a:solidFill>
            <a:srgbClr val="525252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5</xdr:col>
      <xdr:colOff>19050</xdr:colOff>
      <xdr:row>7</xdr:row>
      <xdr:rowOff>28575</xdr:rowOff>
    </xdr:from>
    <xdr:to>
      <xdr:col>5</xdr:col>
      <xdr:colOff>752475</xdr:colOff>
      <xdr:row>7</xdr:row>
      <xdr:rowOff>161925</xdr:rowOff>
    </xdr:to>
    <xdr:grpSp>
      <xdr:nvGrpSpPr>
        <xdr:cNvPr id="113" name="SprkR7C5Shape"/>
        <xdr:cNvGrpSpPr/>
      </xdr:nvGrpSpPr>
      <xdr:grpSpPr>
        <a:xfrm>
          <a:off x="3513992" y="1288806"/>
          <a:ext cx="733425" cy="133350"/>
          <a:chOff x="3343275" y="1171575"/>
          <a:chExt cx="733425" cy="133350"/>
        </a:xfrm>
      </xdr:grpSpPr>
      <xdr:sp macro="" textlink="">
        <xdr:nvSpPr>
          <xdr:cNvPr id="112" name="Rectangle 111"/>
          <xdr:cNvSpPr/>
        </xdr:nvSpPr>
        <xdr:spPr>
          <a:xfrm>
            <a:off x="4076700" y="1171575"/>
            <a:ext cx="0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1" name="Rectangle 110"/>
          <xdr:cNvSpPr/>
        </xdr:nvSpPr>
        <xdr:spPr>
          <a:xfrm>
            <a:off x="4043363" y="1171575"/>
            <a:ext cx="33337" cy="133350"/>
          </a:xfrm>
          <a:prstGeom prst="rect">
            <a:avLst/>
          </a:prstGeom>
          <a:solidFill>
            <a:srgbClr val="525252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0" name="Rectangle 109"/>
          <xdr:cNvSpPr/>
        </xdr:nvSpPr>
        <xdr:spPr>
          <a:xfrm>
            <a:off x="3343275" y="1171575"/>
            <a:ext cx="700088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5</xdr:col>
      <xdr:colOff>19050</xdr:colOff>
      <xdr:row>9</xdr:row>
      <xdr:rowOff>28575</xdr:rowOff>
    </xdr:from>
    <xdr:to>
      <xdr:col>5</xdr:col>
      <xdr:colOff>802481</xdr:colOff>
      <xdr:row>9</xdr:row>
      <xdr:rowOff>161925</xdr:rowOff>
    </xdr:to>
    <xdr:grpSp>
      <xdr:nvGrpSpPr>
        <xdr:cNvPr id="109" name="SprkR9C5Shape"/>
        <xdr:cNvGrpSpPr/>
      </xdr:nvGrpSpPr>
      <xdr:grpSpPr>
        <a:xfrm>
          <a:off x="3513992" y="1669806"/>
          <a:ext cx="783431" cy="133350"/>
          <a:chOff x="3343275" y="1552575"/>
          <a:chExt cx="783431" cy="133350"/>
        </a:xfrm>
      </xdr:grpSpPr>
      <xdr:sp macro="" textlink="">
        <xdr:nvSpPr>
          <xdr:cNvPr id="108" name="Rectangle 107"/>
          <xdr:cNvSpPr/>
        </xdr:nvSpPr>
        <xdr:spPr>
          <a:xfrm>
            <a:off x="4126706" y="1552575"/>
            <a:ext cx="0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07" name="Rectangle 106"/>
          <xdr:cNvSpPr/>
        </xdr:nvSpPr>
        <xdr:spPr>
          <a:xfrm>
            <a:off x="3365500" y="1552575"/>
            <a:ext cx="761206" cy="133350"/>
          </a:xfrm>
          <a:prstGeom prst="rect">
            <a:avLst/>
          </a:prstGeom>
          <a:solidFill>
            <a:srgbClr val="525252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06" name="Rectangle 105"/>
          <xdr:cNvSpPr/>
        </xdr:nvSpPr>
        <xdr:spPr>
          <a:xfrm>
            <a:off x="3343275" y="1552575"/>
            <a:ext cx="22225" cy="133350"/>
          </a:xfrm>
          <a:prstGeom prst="rect">
            <a:avLst/>
          </a:prstGeom>
          <a:solidFill>
            <a:srgbClr val="FFFFFF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rime%20Analyst\Regular_SPSS_scripts\ExcelExtras\Sparklines\2010\Sparklines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stackedchart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workbookViewId="0">
      <selection activeCell="K17" sqref="K17"/>
    </sheetView>
  </sheetViews>
  <sheetFormatPr defaultRowHeight="15" x14ac:dyDescent="0.25"/>
  <cols>
    <col min="2" max="2" width="14.7109375" bestFit="1" customWidth="1"/>
    <col min="3" max="3" width="14.85546875" bestFit="1" customWidth="1"/>
    <col min="4" max="4" width="12.140625" bestFit="1" customWidth="1"/>
    <col min="5" max="7" width="9.140625" customWidth="1"/>
    <col min="8" max="8" width="11.42578125" customWidth="1"/>
    <col min="9" max="11" width="9.140625" customWidth="1"/>
    <col min="12" max="12" width="14" customWidth="1"/>
  </cols>
  <sheetData>
    <row r="1" spans="1:22" x14ac:dyDescent="0.25">
      <c r="A1" t="s">
        <v>9</v>
      </c>
      <c r="B1" t="s">
        <v>7</v>
      </c>
      <c r="C1" t="s">
        <v>8</v>
      </c>
      <c r="D1" t="s">
        <v>21</v>
      </c>
      <c r="E1" t="s">
        <v>6</v>
      </c>
      <c r="F1" t="s">
        <v>0</v>
      </c>
      <c r="G1" t="s">
        <v>1</v>
      </c>
      <c r="H1" t="s">
        <v>2</v>
      </c>
      <c r="I1" t="s">
        <v>3</v>
      </c>
      <c r="J1" t="s">
        <v>4</v>
      </c>
      <c r="K1" t="s">
        <v>5</v>
      </c>
      <c r="L1" t="s">
        <v>20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</row>
    <row r="2" spans="1:22" x14ac:dyDescent="0.25">
      <c r="A2">
        <v>1</v>
      </c>
      <c r="B2" s="1">
        <v>41545.010416666664</v>
      </c>
      <c r="C2" s="1">
        <v>41546.979166666664</v>
      </c>
      <c r="E2" s="4">
        <f t="shared" ref="E2:E10" si="0">IF(C2-B2&gt;=7,1/7,(IF(OR(C2&lt;(TRUNC(B2)-(WEEKDAY(B2)-1)+0),(TRUNC(B2)-(WEEKDAY(B2)-1)+((SecondsDay-1)/SecondsDay)+0)&lt;B2),0,IF(AND(C2&gt;=(TRUNC(B2)-(WEEKDAY(B2)-1)+0),C2&lt;=(TRUNC(B2)-(WEEKDAY(B2)-1)+((SecondsDay-1)/SecondsDay)+0)),C2-MAX((TRUNC(B2)-(WEEKDAY(B2)-1)+0),B2),(TRUNC(B2)-(WEEKDAY(B2)-1)+((SecondsDay-1)/SecondsDay)+0)-B2))+IF(OR(C2&lt;(TRUNC(B2)-(WEEKDAY(B2)-1)+0+7),(TRUNC(B2)-(WEEKDAY(B2)-1)+((SecondsDay-1)/SecondsDay)+0+7)&lt;B2),0,IF(AND(C2&gt;=(TRUNC(B2)-(WEEKDAY(B2)-1)+0+7),C2&lt;=(TRUNC(B2)-(WEEKDAY(B2)-1)+((SecondsDay-1)/SecondsDay)+0+7)),C2-MAX((TRUNC(B2)-(WEEKDAY(B2)-1)+0+7),B2),(TRUNC(B2)-(WEEKDAY(B2)-1)+((SecondsDay-1)/SecondsDay)+0+7)-B2)))/(C2-B2))</f>
        <v>0.49735449735326542</v>
      </c>
      <c r="F2" s="4">
        <f t="shared" ref="F2:F10" si="1">IF(C2-B2&gt;=7,1/7,(IF(OR(C2&lt;(TRUNC(B2)-(WEEKDAY(B2)-1)+1),(TRUNC(B2)-(WEEKDAY(B2)-1)+((SecondsDay-1)/SecondsDay)+1)&lt;B2),0,IF(AND(C2&gt;=(TRUNC(B2)-(WEEKDAY(B2)-1)+1),C2&lt;=(TRUNC(B2)-(WEEKDAY(B2)-1)+((SecondsDay-1)/SecondsDay)+1)),C2-MAX((TRUNC(B2)-(WEEKDAY(B2)-1)+1),B2),(TRUNC(B2)-(WEEKDAY(B2)-1)+((SecondsDay-1)/SecondsDay)+1)-B2))+IF(OR(C2&lt;(TRUNC(B2)-(WEEKDAY(B2)-1)+1+7),(TRUNC(B2)-(WEEKDAY(B2)-1)+((SecondsDay-1)/SecondsDay)+1+7)&lt;B2),0,IF(AND(C2&gt;=(TRUNC(B2)-(WEEKDAY(B2)-1)+1+7),C2&lt;=(TRUNC(B2)-(WEEKDAY(B2)-1)+((SecondsDay-1)/SecondsDay)+1+7)),C2-MAX((TRUNC(B2)-(WEEKDAY(B2)-1)+1+7),B2),(TRUNC(B2)-(WEEKDAY(B2)-1)+((SecondsDay-1)/SecondsDay)+1+7)-B2)))/(C2-B2))</f>
        <v>0</v>
      </c>
      <c r="G2" s="4">
        <f t="shared" ref="G2:G10" si="2">IF(C2-B2&gt;=7,1/7,(IF(OR(C2&lt;(TRUNC(B2)-(WEEKDAY(B2)-1)+2),(TRUNC(B2)-(WEEKDAY(B2)-1)+((SecondsDay-1)/SecondsDay)+2)&lt;B2),0,IF(AND(C2&gt;=(TRUNC(B2)-(WEEKDAY(B2)-1)+2),C2&lt;=(TRUNC(B2)-(WEEKDAY(B2)-1)+((SecondsDay-1)/SecondsDay)+2)),C2-MAX((TRUNC(B2)-(WEEKDAY(B2)-1)+2),B2),(TRUNC(B2)-(WEEKDAY(B2)-1)+((SecondsDay-1)/SecondsDay)+2)-B2))+IF(OR(C2&lt;(TRUNC(B2)-(WEEKDAY(B2)-1)+2+7),(TRUNC(B2)-(WEEKDAY(B2)-1)+((SecondsDay-1)/SecondsDay)+2+7)&lt;B2),0,IF(AND(C2&gt;=(TRUNC(B2)-(WEEKDAY(B2)-1)+2+7),C2&lt;=(TRUNC(B2)-(WEEKDAY(B2)-1)+((SecondsDay-1)/SecondsDay)+2+7)),C2-MAX((TRUNC(B2)-(WEEKDAY(B2)-1)+2+7),B2),(TRUNC(B2)-(WEEKDAY(B2)-1)+((SecondsDay-1)/SecondsDay)+2+7)-B2)))/(C2-B2))</f>
        <v>0</v>
      </c>
      <c r="H2" s="4">
        <f t="shared" ref="H2:H10" si="3">IF(C2-B2&gt;=7,1/7,(IF(OR(C2&lt;(TRUNC(B2)-(WEEKDAY(B2)-1)+3),(TRUNC(B2)-(WEEKDAY(B2)-1)+((SecondsDay-1)/SecondsDay)+3)&lt;B2),0,IF(AND(C2&gt;=(TRUNC(B2)-(WEEKDAY(B2)-1)+3),C2&lt;=(TRUNC(B2)-(WEEKDAY(B2)-1)+((SecondsDay-1)/SecondsDay)+3)),C2-MAX((TRUNC(B2)-(WEEKDAY(B2)-1)+3),B2),(TRUNC(B2)-(WEEKDAY(B2)-1)+((SecondsDay-1)/SecondsDay)+3)-B2))+IF(OR(C2&lt;(TRUNC(B2)-(WEEKDAY(B2)-1)+3+7),(TRUNC(B2)-(WEEKDAY(B2)-1)+((SecondsDay-1)/SecondsDay)+3+7)&lt;B2),0,IF(AND(C2&gt;=(TRUNC(B2)-(WEEKDAY(B2)-1)+3+7),C2&lt;=(TRUNC(B2)-(WEEKDAY(B2)-1)+((SecondsDay-1)/SecondsDay)+3+7)),C2-MAX((TRUNC(B2)-(WEEKDAY(B2)-1)+3+7),B2),(TRUNC(B2)-(WEEKDAY(B2)-1)+((SecondsDay-1)/SecondsDay)+3+7)-B2)))/(C2-B2))</f>
        <v>0</v>
      </c>
      <c r="I2" s="4">
        <f t="shared" ref="I2:I10" si="4">IF(C2-B2&gt;=7,1/7,(IF(OR(C2&lt;(TRUNC(B2)-(WEEKDAY(B2)-1)+4),(TRUNC(B2)-(WEEKDAY(B2)-1)+((SecondsDay-1)/SecondsDay)+4)&lt;B2),0,IF(AND(C2&gt;=(TRUNC(B2)-(WEEKDAY(B2)-1)+4),C2&lt;=(TRUNC(B2)-(WEEKDAY(B2)-1)+((SecondsDay-1)/SecondsDay)+4)),C2-MAX((TRUNC(B2)-(WEEKDAY(B2)-1)+4),B2),(TRUNC(B2)-(WEEKDAY(B2)-1)+((SecondsDay-1)/SecondsDay)+4)-B2))+IF(OR(C2&lt;(TRUNC(B2)-(WEEKDAY(B2)-1)+4+7),(TRUNC(B2)-(WEEKDAY(B2)-1)+((SecondsDay-1)/SecondsDay)+4+7)&lt;B2),0,IF(AND(C2&gt;=(TRUNC(B2)-(WEEKDAY(B2)-1)+4+7),C2&lt;=(TRUNC(B2)-(WEEKDAY(B2)-1)+((SecondsDay-1)/SecondsDay)+4+7)),C2-MAX((TRUNC(B2)-(WEEKDAY(B2)-1)+4+7),B2),(TRUNC(B2)-(WEEKDAY(B2)-1)+((SecondsDay-1)/SecondsDay)+4+7)-B2)))/(C2-B2))</f>
        <v>0</v>
      </c>
      <c r="J2" s="4">
        <f t="shared" ref="J2:J10" si="5">IF(C2-B2&gt;=7,1/7,(IF(OR(C2&lt;(TRUNC(B2)-(WEEKDAY(B2)-1)+5),(TRUNC(B2)-(WEEKDAY(B2)-1)+((SecondsDay-1)/SecondsDay)+5)&lt;B2),0,IF(AND(C2&gt;=(TRUNC(B2)-(WEEKDAY(B2)-1)+5),C2&lt;=(TRUNC(B2)-(WEEKDAY(B2)-1)+((SecondsDay-1)/SecondsDay)+5)),C2-MAX((TRUNC(B2)-(WEEKDAY(B2)-1)+5),B2),(TRUNC(B2)-(WEEKDAY(B2)-1)+((SecondsDay-1)/SecondsDay)+5)-B2))+IF(OR(C2&lt;(TRUNC(B2)-(WEEKDAY(B2)-1)+5+7),(TRUNC(B2)-(WEEKDAY(B2)-1)+((SecondsDay-1)/SecondsDay)+5+7)&lt;B2),0,IF(AND(C2&gt;=(TRUNC(B2)-(WEEKDAY(B2)-1)+5+7),C2&lt;=(TRUNC(B2)-(WEEKDAY(B2)-1)+((SecondsDay-1)/SecondsDay)+5+7)),C2-MAX((TRUNC(B2)-(WEEKDAY(B2)-1)+5+7),B2),(TRUNC(B2)-(WEEKDAY(B2)-1)+((SecondsDay-1)/SecondsDay)+5+7)-B2)))/(C2-B2))</f>
        <v>0</v>
      </c>
      <c r="K2" s="4">
        <f t="shared" ref="K2:K10" si="6">IF(C2-B2&gt;=7,1/7,(IF(OR(C2&lt;(TRUNC(B2)-(WEEKDAY(B2)-1)+6),(TRUNC(B2)-(WEEKDAY(B2)-1)+((SecondsDay-1)/SecondsDay)+6)&lt;B2),0,IF(AND(C2&gt;=(TRUNC(B2)-(WEEKDAY(B2)-1)+6),C2&lt;=(TRUNC(B2)-(WEEKDAY(B2)-1)+((SecondsDay-1)/SecondsDay)+6)),C2-MAX((TRUNC(B2)-(WEEKDAY(B2)-1)+6),B2),(TRUNC(B2)-(WEEKDAY(B2)-1)+((SecondsDay-1)/SecondsDay)+6)-B2))+IF(OR(C2&lt;(TRUNC(B2)-(WEEKDAY(B2)-1)+6+7),(TRUNC(B2)-(WEEKDAY(B2)-1)+((SecondsDay-1)/SecondsDay)+6+7)&lt;B2),0,IF(AND(C2&gt;=(TRUNC(B2)-(WEEKDAY(B2)-1)+6+7),C2&lt;=(TRUNC(B2)-(WEEKDAY(B2)-1)+((SecondsDay-1)/SecondsDay)+6+7)),C2-MAX((TRUNC(B2)-(WEEKDAY(B2)-1)+6+7),B2),(TRUNC(B2)-(WEEKDAY(B2)-1)+((SecondsDay-1)/SecondsDay)+6+7)-B2)))/(C2-B2))</f>
        <v>0.50263962375059246</v>
      </c>
      <c r="L2" t="str">
        <f>[1]!stackedchart(Q2:S2,T2:V2,,1)</f>
        <v/>
      </c>
      <c r="M2" s="3">
        <f t="shared" ref="M2:M10" si="7">IF(C2-B2&gt;=1,0,B2-TRUNC(B2))</f>
        <v>0</v>
      </c>
      <c r="N2" s="3">
        <f t="shared" ref="N2:N10" si="8">IF(C2-B2&gt;=1,(SecondsDay-1)/SecondsDay,IF((B2-TRUNC(B2))&lt;(C2-TRUNC(C2)),C2-TRUNC(C2),(SecondsDay-1)/SecondsDay))</f>
        <v>0.99998842592592596</v>
      </c>
      <c r="O2" s="3">
        <f>0</f>
        <v>0</v>
      </c>
      <c r="P2" s="3">
        <f t="shared" ref="P2:P10" si="9">IF(C2-B2&gt;=1,0,IF((B2-TRUNC(B2))&lt;(C2-TRUNC(C2)),0,C2-TRUNC(C2)))</f>
        <v>0</v>
      </c>
      <c r="Q2" s="4">
        <f t="shared" ref="Q2:Q10" si="10">IF(M2=0,N2,IF(AND(P2&gt;0,P2&lt;M2),P2,M2))</f>
        <v>0.99998842592592596</v>
      </c>
      <c r="R2" s="4">
        <f t="shared" ref="R2:R10" si="11">IF(M2=0,0,IF(AND(P2&gt;0,P2&lt;M2),M2-P2,N2-M2))</f>
        <v>0</v>
      </c>
      <c r="S2" s="4">
        <f t="shared" ref="S2:S10" si="12">IF(M2=0,0,IF(AND(P2&gt;0,P2&lt;M2),N2-M2,0))</f>
        <v>0</v>
      </c>
      <c r="T2">
        <f t="shared" ref="T2:T10" si="13">IF(AND(M2=0,N2=(SecondsDay-1)/SecondsDay),12434877,IF(OR(M2=0,P2&gt;0),5395026,16777215))</f>
        <v>12434877</v>
      </c>
      <c r="U2">
        <f>IF(T2=12434877,16777215,IF(T2=16777215,5395026,16777215))</f>
        <v>16777215</v>
      </c>
      <c r="V2">
        <f>IF(T2=12434877,16777215,IF(U2=16777215,5395026,16777215))</f>
        <v>16777215</v>
      </c>
    </row>
    <row r="3" spans="1:22" x14ac:dyDescent="0.25">
      <c r="A3">
        <v>2</v>
      </c>
      <c r="B3" s="1">
        <v>41548.916666666664</v>
      </c>
      <c r="C3" s="1">
        <v>41549.0625</v>
      </c>
      <c r="E3" s="4">
        <f t="shared" si="0"/>
        <v>0</v>
      </c>
      <c r="F3" s="4">
        <f t="shared" si="1"/>
        <v>0</v>
      </c>
      <c r="G3" s="4">
        <f t="shared" si="2"/>
        <v>0.57134920633778263</v>
      </c>
      <c r="H3" s="4">
        <f t="shared" si="3"/>
        <v>0.42857142856430108</v>
      </c>
      <c r="I3" s="4">
        <f t="shared" si="4"/>
        <v>0</v>
      </c>
      <c r="J3" s="4">
        <f t="shared" si="5"/>
        <v>0</v>
      </c>
      <c r="K3" s="4">
        <f t="shared" si="6"/>
        <v>0</v>
      </c>
      <c r="L3" t="str">
        <f>[1]!stackedchart(Q3:S3,T3:V3,,1)</f>
        <v/>
      </c>
      <c r="M3" s="3">
        <f t="shared" si="7"/>
        <v>0.91666666666424135</v>
      </c>
      <c r="N3" s="3">
        <f t="shared" si="8"/>
        <v>0.99998842592592596</v>
      </c>
      <c r="O3" s="3">
        <f>0</f>
        <v>0</v>
      </c>
      <c r="P3" s="3">
        <f t="shared" si="9"/>
        <v>6.25E-2</v>
      </c>
      <c r="Q3" s="4">
        <f t="shared" si="10"/>
        <v>6.25E-2</v>
      </c>
      <c r="R3" s="4">
        <f t="shared" si="11"/>
        <v>0.85416666666424135</v>
      </c>
      <c r="S3" s="4">
        <f t="shared" si="12"/>
        <v>8.3321759261684614E-2</v>
      </c>
      <c r="T3">
        <f t="shared" si="13"/>
        <v>5395026</v>
      </c>
      <c r="U3">
        <f t="shared" ref="U3:U10" si="14">IF(T3=12434877,16777215,IF(T3=16777215,5395026,16777215))</f>
        <v>16777215</v>
      </c>
      <c r="V3">
        <f t="shared" ref="V3:V10" si="15">IF(T3=12434877,16777215,IF(U3=16777215,5395026,16777215))</f>
        <v>5395026</v>
      </c>
    </row>
    <row r="4" spans="1:22" x14ac:dyDescent="0.25">
      <c r="A4">
        <v>3</v>
      </c>
      <c r="B4" s="1">
        <v>41550.541666666664</v>
      </c>
      <c r="C4" s="1">
        <v>41550.583333333336</v>
      </c>
      <c r="E4" s="4">
        <f t="shared" si="0"/>
        <v>0</v>
      </c>
      <c r="F4" s="4">
        <f t="shared" si="1"/>
        <v>0</v>
      </c>
      <c r="G4" s="4">
        <f t="shared" si="2"/>
        <v>0</v>
      </c>
      <c r="H4" s="4">
        <f t="shared" si="3"/>
        <v>0</v>
      </c>
      <c r="I4" s="4">
        <f t="shared" si="4"/>
        <v>1</v>
      </c>
      <c r="J4" s="4">
        <f t="shared" si="5"/>
        <v>0</v>
      </c>
      <c r="K4" s="4">
        <f t="shared" si="6"/>
        <v>0</v>
      </c>
      <c r="L4" t="str">
        <f>[1]!stackedchart(Q4:S4,T4:V4,,1)</f>
        <v/>
      </c>
      <c r="M4" s="3">
        <f t="shared" si="7"/>
        <v>0.54166666666424135</v>
      </c>
      <c r="N4" s="3">
        <f t="shared" si="8"/>
        <v>0.58333333333575865</v>
      </c>
      <c r="O4" s="3">
        <f>0</f>
        <v>0</v>
      </c>
      <c r="P4" s="3">
        <f t="shared" si="9"/>
        <v>0</v>
      </c>
      <c r="Q4" s="4">
        <f t="shared" si="10"/>
        <v>0.54166666666424135</v>
      </c>
      <c r="R4" s="4">
        <f t="shared" si="11"/>
        <v>4.1666666671517305E-2</v>
      </c>
      <c r="S4" s="4">
        <f t="shared" si="12"/>
        <v>0</v>
      </c>
      <c r="T4">
        <f t="shared" si="13"/>
        <v>16777215</v>
      </c>
      <c r="U4">
        <f t="shared" si="14"/>
        <v>5395026</v>
      </c>
      <c r="V4">
        <f t="shared" si="15"/>
        <v>16777215</v>
      </c>
    </row>
    <row r="5" spans="1:22" x14ac:dyDescent="0.25">
      <c r="A5">
        <v>4</v>
      </c>
      <c r="B5" s="1">
        <v>41551.979166666664</v>
      </c>
      <c r="C5" s="1">
        <v>41552.020833333336</v>
      </c>
      <c r="E5" s="4">
        <f t="shared" si="0"/>
        <v>0</v>
      </c>
      <c r="F5" s="4">
        <f t="shared" si="1"/>
        <v>0</v>
      </c>
      <c r="G5" s="4">
        <f t="shared" si="2"/>
        <v>0</v>
      </c>
      <c r="H5" s="4">
        <f t="shared" si="3"/>
        <v>0</v>
      </c>
      <c r="I5" s="4">
        <f t="shared" si="4"/>
        <v>0</v>
      </c>
      <c r="J5" s="4">
        <f t="shared" si="5"/>
        <v>0.49972222215732071</v>
      </c>
      <c r="K5" s="4">
        <f t="shared" si="6"/>
        <v>0.5</v>
      </c>
      <c r="L5" t="str">
        <f>[1]!stackedchart(Q5:S5,T5:V5,,1)</f>
        <v/>
      </c>
      <c r="M5" s="3">
        <f t="shared" si="7"/>
        <v>0.97916666666424135</v>
      </c>
      <c r="N5" s="3">
        <f t="shared" si="8"/>
        <v>0.99998842592592596</v>
      </c>
      <c r="O5" s="3">
        <f>0</f>
        <v>0</v>
      </c>
      <c r="P5" s="3">
        <f t="shared" si="9"/>
        <v>2.0833333335758653E-2</v>
      </c>
      <c r="Q5" s="4">
        <f t="shared" si="10"/>
        <v>2.0833333335758653E-2</v>
      </c>
      <c r="R5" s="4">
        <f t="shared" si="11"/>
        <v>0.95833333332848269</v>
      </c>
      <c r="S5" s="4">
        <f t="shared" si="12"/>
        <v>2.0821759261684614E-2</v>
      </c>
      <c r="T5">
        <f t="shared" si="13"/>
        <v>5395026</v>
      </c>
      <c r="U5">
        <f t="shared" si="14"/>
        <v>16777215</v>
      </c>
      <c r="V5">
        <f t="shared" si="15"/>
        <v>5395026</v>
      </c>
    </row>
    <row r="6" spans="1:22" x14ac:dyDescent="0.25">
      <c r="A6">
        <v>5</v>
      </c>
      <c r="B6" s="1">
        <v>41552.833333333336</v>
      </c>
      <c r="C6" s="1">
        <v>41552.989583333336</v>
      </c>
      <c r="E6" s="4">
        <f t="shared" si="0"/>
        <v>0</v>
      </c>
      <c r="F6" s="4">
        <f t="shared" si="1"/>
        <v>0</v>
      </c>
      <c r="G6" s="4">
        <f t="shared" si="2"/>
        <v>0</v>
      </c>
      <c r="H6" s="4">
        <f t="shared" si="3"/>
        <v>0</v>
      </c>
      <c r="I6" s="4">
        <f t="shared" si="4"/>
        <v>0</v>
      </c>
      <c r="J6" s="4">
        <f t="shared" si="5"/>
        <v>0</v>
      </c>
      <c r="K6" s="4">
        <f t="shared" si="6"/>
        <v>1</v>
      </c>
      <c r="L6" t="str">
        <f>[1]!stackedchart(Q6:S6,T6:V6,,1)</f>
        <v/>
      </c>
      <c r="M6" s="3">
        <f t="shared" si="7"/>
        <v>0.83333333333575865</v>
      </c>
      <c r="N6" s="3">
        <f t="shared" si="8"/>
        <v>0.98958333333575865</v>
      </c>
      <c r="O6" s="3">
        <f>0</f>
        <v>0</v>
      </c>
      <c r="P6" s="3">
        <f t="shared" si="9"/>
        <v>0</v>
      </c>
      <c r="Q6" s="4">
        <f t="shared" si="10"/>
        <v>0.83333333333575865</v>
      </c>
      <c r="R6" s="4">
        <f t="shared" si="11"/>
        <v>0.15625</v>
      </c>
      <c r="S6" s="4">
        <f t="shared" si="12"/>
        <v>0</v>
      </c>
      <c r="T6">
        <f t="shared" si="13"/>
        <v>16777215</v>
      </c>
      <c r="U6">
        <f t="shared" si="14"/>
        <v>5395026</v>
      </c>
      <c r="V6">
        <f t="shared" si="15"/>
        <v>16777215</v>
      </c>
    </row>
    <row r="7" spans="1:22" x14ac:dyDescent="0.25">
      <c r="A7">
        <v>6</v>
      </c>
      <c r="B7" s="1">
        <v>41555.875</v>
      </c>
      <c r="C7" s="1">
        <v>41555.916666666664</v>
      </c>
      <c r="E7" s="4">
        <f t="shared" si="0"/>
        <v>0</v>
      </c>
      <c r="F7" s="4">
        <f t="shared" si="1"/>
        <v>0</v>
      </c>
      <c r="G7" s="4">
        <f t="shared" si="2"/>
        <v>1</v>
      </c>
      <c r="H7" s="4">
        <f t="shared" si="3"/>
        <v>0</v>
      </c>
      <c r="I7" s="4">
        <f t="shared" si="4"/>
        <v>0</v>
      </c>
      <c r="J7" s="4">
        <f t="shared" si="5"/>
        <v>0</v>
      </c>
      <c r="K7" s="4">
        <f t="shared" si="6"/>
        <v>0</v>
      </c>
      <c r="L7" t="str">
        <f>[1]!stackedchart(Q7:S7,T7:V7,,1)</f>
        <v/>
      </c>
      <c r="M7" s="3">
        <f t="shared" si="7"/>
        <v>0.875</v>
      </c>
      <c r="N7" s="3">
        <f t="shared" si="8"/>
        <v>0.91666666666424135</v>
      </c>
      <c r="O7" s="3">
        <f>0</f>
        <v>0</v>
      </c>
      <c r="P7" s="3">
        <f t="shared" si="9"/>
        <v>0</v>
      </c>
      <c r="Q7" s="4">
        <f t="shared" si="10"/>
        <v>0.875</v>
      </c>
      <c r="R7" s="4">
        <f t="shared" si="11"/>
        <v>4.1666666664241347E-2</v>
      </c>
      <c r="S7" s="4">
        <f t="shared" si="12"/>
        <v>0</v>
      </c>
      <c r="T7">
        <f t="shared" si="13"/>
        <v>16777215</v>
      </c>
      <c r="U7">
        <f t="shared" si="14"/>
        <v>5395026</v>
      </c>
      <c r="V7">
        <f t="shared" si="15"/>
        <v>16777215</v>
      </c>
    </row>
    <row r="8" spans="1:22" x14ac:dyDescent="0.25">
      <c r="A8">
        <v>7</v>
      </c>
      <c r="B8" s="1">
        <v>41545.027777777781</v>
      </c>
      <c r="C8" s="2">
        <v>41574</v>
      </c>
      <c r="E8" s="4">
        <f t="shared" si="0"/>
        <v>0.14285714285714285</v>
      </c>
      <c r="F8" s="4">
        <f t="shared" si="1"/>
        <v>0.14285714285714285</v>
      </c>
      <c r="G8" s="4">
        <f t="shared" si="2"/>
        <v>0.14285714285714285</v>
      </c>
      <c r="H8" s="4">
        <f t="shared" si="3"/>
        <v>0.14285714285714285</v>
      </c>
      <c r="I8" s="4">
        <f t="shared" si="4"/>
        <v>0.14285714285714285</v>
      </c>
      <c r="J8" s="4">
        <f t="shared" si="5"/>
        <v>0.14285714285714285</v>
      </c>
      <c r="K8" s="4">
        <f t="shared" si="6"/>
        <v>0.14285714285714285</v>
      </c>
      <c r="L8" t="str">
        <f>[1]!stackedchart(Q8:S8,T8:V8,,1)</f>
        <v/>
      </c>
      <c r="M8" s="3">
        <f t="shared" si="7"/>
        <v>0</v>
      </c>
      <c r="N8" s="3">
        <f t="shared" si="8"/>
        <v>0.99998842592592596</v>
      </c>
      <c r="O8" s="3">
        <f>0</f>
        <v>0</v>
      </c>
      <c r="P8" s="3">
        <f t="shared" si="9"/>
        <v>0</v>
      </c>
      <c r="Q8" s="4">
        <f t="shared" si="10"/>
        <v>0.99998842592592596</v>
      </c>
      <c r="R8" s="4">
        <f t="shared" si="11"/>
        <v>0</v>
      </c>
      <c r="S8" s="4">
        <f t="shared" si="12"/>
        <v>0</v>
      </c>
      <c r="T8">
        <f t="shared" si="13"/>
        <v>12434877</v>
      </c>
      <c r="U8">
        <f t="shared" si="14"/>
        <v>16777215</v>
      </c>
      <c r="V8">
        <f t="shared" si="15"/>
        <v>16777215</v>
      </c>
    </row>
    <row r="9" spans="1:22" x14ac:dyDescent="0.25">
      <c r="A9">
        <v>8</v>
      </c>
      <c r="B9" s="1">
        <v>41545.027777777781</v>
      </c>
      <c r="C9" s="1">
        <v>41545.979166666664</v>
      </c>
      <c r="E9" s="4">
        <f t="shared" si="0"/>
        <v>0</v>
      </c>
      <c r="F9" s="4">
        <f t="shared" si="1"/>
        <v>0</v>
      </c>
      <c r="G9" s="4">
        <f t="shared" si="2"/>
        <v>0</v>
      </c>
      <c r="H9" s="4">
        <f t="shared" si="3"/>
        <v>0</v>
      </c>
      <c r="I9" s="4">
        <f t="shared" si="4"/>
        <v>0</v>
      </c>
      <c r="J9" s="4">
        <f t="shared" si="5"/>
        <v>0</v>
      </c>
      <c r="K9" s="4">
        <f t="shared" si="6"/>
        <v>1</v>
      </c>
      <c r="L9" t="str">
        <f>[1]!stackedchart(Q9:S9,T9:V9,,1)</f>
        <v/>
      </c>
      <c r="M9" s="3">
        <f t="shared" si="7"/>
        <v>2.7777777781011537E-2</v>
      </c>
      <c r="N9" s="3">
        <f t="shared" si="8"/>
        <v>0.97916666666424135</v>
      </c>
      <c r="O9" s="3">
        <f>0</f>
        <v>0</v>
      </c>
      <c r="P9" s="3">
        <f t="shared" si="9"/>
        <v>0</v>
      </c>
      <c r="Q9" s="4">
        <f t="shared" si="10"/>
        <v>2.7777777781011537E-2</v>
      </c>
      <c r="R9" s="4">
        <f t="shared" si="11"/>
        <v>0.95138888888322981</v>
      </c>
      <c r="S9" s="4">
        <f t="shared" si="12"/>
        <v>0</v>
      </c>
      <c r="T9">
        <f t="shared" si="13"/>
        <v>16777215</v>
      </c>
      <c r="U9">
        <f t="shared" si="14"/>
        <v>5395026</v>
      </c>
      <c r="V9">
        <f t="shared" si="15"/>
        <v>16777215</v>
      </c>
    </row>
    <row r="10" spans="1:22" x14ac:dyDescent="0.25">
      <c r="A10">
        <v>9</v>
      </c>
      <c r="B10" s="2">
        <v>41545</v>
      </c>
      <c r="C10" s="2">
        <v>41545.208333333336</v>
      </c>
      <c r="E10" s="4">
        <f t="shared" si="0"/>
        <v>0</v>
      </c>
      <c r="F10" s="4">
        <f t="shared" si="1"/>
        <v>0</v>
      </c>
      <c r="G10" s="4">
        <f t="shared" si="2"/>
        <v>0</v>
      </c>
      <c r="H10" s="4">
        <f t="shared" si="3"/>
        <v>0</v>
      </c>
      <c r="I10" s="4">
        <f t="shared" si="4"/>
        <v>0</v>
      </c>
      <c r="J10" s="4">
        <f t="shared" si="5"/>
        <v>0</v>
      </c>
      <c r="K10" s="4">
        <f t="shared" si="6"/>
        <v>1</v>
      </c>
      <c r="L10" t="str">
        <f>[1]!stackedchart(Q10:S10,T10:V10,,1)</f>
        <v/>
      </c>
      <c r="M10" s="3">
        <f t="shared" si="7"/>
        <v>0</v>
      </c>
      <c r="N10" s="3">
        <f t="shared" si="8"/>
        <v>0.20833333333575865</v>
      </c>
      <c r="O10" s="3">
        <f>0</f>
        <v>0</v>
      </c>
      <c r="P10" s="3">
        <f t="shared" si="9"/>
        <v>0</v>
      </c>
      <c r="Q10" s="4">
        <f t="shared" si="10"/>
        <v>0.20833333333575865</v>
      </c>
      <c r="R10" s="4">
        <f t="shared" si="11"/>
        <v>0</v>
      </c>
      <c r="S10" s="4">
        <f t="shared" si="12"/>
        <v>0</v>
      </c>
      <c r="T10">
        <f t="shared" si="13"/>
        <v>5395026</v>
      </c>
      <c r="U10">
        <f t="shared" si="14"/>
        <v>16777215</v>
      </c>
      <c r="V10">
        <f t="shared" si="15"/>
        <v>5395026</v>
      </c>
    </row>
    <row r="19" spans="17:19" x14ac:dyDescent="0.25">
      <c r="Q19" s="4"/>
      <c r="R19" s="4"/>
      <c r="S19" s="4"/>
    </row>
    <row r="20" spans="17:19" x14ac:dyDescent="0.25">
      <c r="Q20" s="4"/>
      <c r="R20" s="4"/>
      <c r="S20" s="4"/>
    </row>
  </sheetData>
  <pageMargins left="0.7" right="0.7" top="0.75" bottom="0.75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minAxisType="group" maxAxisType="group">
          <x14:colorSeries rgb="FF00000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AoristicDayWeek!E2:K2</xm:f>
              <xm:sqref>D2</xm:sqref>
            </x14:sparkline>
            <x14:sparkline>
              <xm:f>AoristicDayWeek!E3:K3</xm:f>
              <xm:sqref>D3</xm:sqref>
            </x14:sparkline>
            <x14:sparkline>
              <xm:f>AoristicDayWeek!E4:K4</xm:f>
              <xm:sqref>D4</xm:sqref>
            </x14:sparkline>
            <x14:sparkline>
              <xm:f>AoristicDayWeek!E5:K5</xm:f>
              <xm:sqref>D5</xm:sqref>
            </x14:sparkline>
            <x14:sparkline>
              <xm:f>AoristicDayWeek!E6:K6</xm:f>
              <xm:sqref>D6</xm:sqref>
            </x14:sparkline>
            <x14:sparkline>
              <xm:f>AoristicDayWeek!E7:K7</xm:f>
              <xm:sqref>D7</xm:sqref>
            </x14:sparkline>
            <x14:sparkline>
              <xm:f>AoristicDayWeek!E8:K8</xm:f>
              <xm:sqref>D8</xm:sqref>
            </x14:sparkline>
            <x14:sparkline>
              <xm:f>AoristicDayWeek!E9:K9</xm:f>
              <xm:sqref>D9</xm:sqref>
            </x14:sparkline>
            <x14:sparkline>
              <xm:f>AoristicDayWeek!E10:K10</xm:f>
              <xm:sqref>D10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showGridLines="0" zoomScale="130" zoomScaleNormal="130" workbookViewId="0">
      <selection activeCell="I15" sqref="I15"/>
    </sheetView>
  </sheetViews>
  <sheetFormatPr defaultRowHeight="15" x14ac:dyDescent="0.25"/>
  <cols>
    <col min="1" max="1" width="2" customWidth="1"/>
    <col min="2" max="2" width="5.42578125" customWidth="1"/>
    <col min="3" max="3" width="16.140625" style="5" customWidth="1"/>
    <col min="4" max="4" width="16.7109375" style="5" customWidth="1"/>
    <col min="5" max="5" width="12.140625" customWidth="1"/>
    <col min="6" max="6" width="12.5703125" customWidth="1"/>
    <col min="7" max="7" width="2.42578125" customWidth="1"/>
  </cols>
  <sheetData>
    <row r="1" spans="2:6" ht="9" customHeight="1" thickBot="1" x14ac:dyDescent="0.3"/>
    <row r="2" spans="2:6" x14ac:dyDescent="0.25">
      <c r="B2" s="6" t="s">
        <v>9</v>
      </c>
      <c r="C2" s="7" t="s">
        <v>23</v>
      </c>
      <c r="D2" s="7" t="s">
        <v>24</v>
      </c>
      <c r="E2" s="7" t="s">
        <v>25</v>
      </c>
      <c r="F2" s="8" t="s">
        <v>22</v>
      </c>
    </row>
    <row r="3" spans="2:6" x14ac:dyDescent="0.25">
      <c r="B3" s="9">
        <v>1</v>
      </c>
      <c r="C3" s="10">
        <v>41545.010416666664</v>
      </c>
      <c r="D3" s="10">
        <v>41546.979166666664</v>
      </c>
      <c r="E3" s="11"/>
      <c r="F3" s="12" t="str">
        <f>[1]!stackedchart(AoristicDayWeek!Q2:S2,AoristicDayWeek!T2:V2,,1)</f>
        <v/>
      </c>
    </row>
    <row r="4" spans="2:6" x14ac:dyDescent="0.25">
      <c r="B4" s="9">
        <v>2</v>
      </c>
      <c r="C4" s="10">
        <v>41548.916666666664</v>
      </c>
      <c r="D4" s="10">
        <v>41549.0625</v>
      </c>
      <c r="E4" s="11"/>
      <c r="F4" s="12" t="str">
        <f>[1]!stackedchart(AoristicDayWeek!Q3:S3,AoristicDayWeek!T3:V3,,1)</f>
        <v/>
      </c>
    </row>
    <row r="5" spans="2:6" x14ac:dyDescent="0.25">
      <c r="B5" s="9">
        <v>3</v>
      </c>
      <c r="C5" s="10">
        <v>41550.541666666664</v>
      </c>
      <c r="D5" s="10">
        <v>41550.583333333336</v>
      </c>
      <c r="E5" s="11"/>
      <c r="F5" s="12" t="str">
        <f>[1]!stackedchart(AoristicDayWeek!Q4:S4,AoristicDayWeek!T4:V4,,1)</f>
        <v/>
      </c>
    </row>
    <row r="6" spans="2:6" x14ac:dyDescent="0.25">
      <c r="B6" s="9">
        <v>4</v>
      </c>
      <c r="C6" s="10">
        <v>41551.979166666664</v>
      </c>
      <c r="D6" s="10">
        <v>41552.020833333336</v>
      </c>
      <c r="E6" s="11"/>
      <c r="F6" s="12" t="str">
        <f>[1]!stackedchart(AoristicDayWeek!Q5:S5,AoristicDayWeek!T5:V5,,1)</f>
        <v/>
      </c>
    </row>
    <row r="7" spans="2:6" x14ac:dyDescent="0.25">
      <c r="B7" s="9">
        <v>5</v>
      </c>
      <c r="C7" s="10">
        <v>41552.833333333336</v>
      </c>
      <c r="D7" s="10">
        <v>41552.989583333336</v>
      </c>
      <c r="E7" s="11"/>
      <c r="F7" s="12" t="str">
        <f>[1]!stackedchart(AoristicDayWeek!Q6:S6,AoristicDayWeek!T6:V6,,1)</f>
        <v/>
      </c>
    </row>
    <row r="8" spans="2:6" x14ac:dyDescent="0.25">
      <c r="B8" s="9">
        <v>6</v>
      </c>
      <c r="C8" s="10">
        <v>41555.875</v>
      </c>
      <c r="D8" s="10">
        <v>41555.916666666664</v>
      </c>
      <c r="E8" s="11"/>
      <c r="F8" s="12" t="str">
        <f>[1]!stackedchart(AoristicDayWeek!Q7:S7,AoristicDayWeek!T7:V7,,1)</f>
        <v/>
      </c>
    </row>
    <row r="9" spans="2:6" x14ac:dyDescent="0.25">
      <c r="B9" s="9">
        <v>7</v>
      </c>
      <c r="C9" s="10">
        <v>41545.027777777781</v>
      </c>
      <c r="D9" s="13">
        <v>41574</v>
      </c>
      <c r="E9" s="11"/>
      <c r="F9" s="12" t="str">
        <f>[1]!stackedchart(AoristicDayWeek!Q8:S8,AoristicDayWeek!T8:V8,,1)</f>
        <v/>
      </c>
    </row>
    <row r="10" spans="2:6" x14ac:dyDescent="0.25">
      <c r="B10" s="9">
        <v>8</v>
      </c>
      <c r="C10" s="10">
        <v>41545.027777777781</v>
      </c>
      <c r="D10" s="10">
        <v>41545.979166666664</v>
      </c>
      <c r="E10" s="11"/>
      <c r="F10" s="12" t="str">
        <f>[1]!stackedchart(AoristicDayWeek!Q9:S9,AoristicDayWeek!T9:V9,,1)</f>
        <v/>
      </c>
    </row>
    <row r="11" spans="2:6" ht="15.75" thickBot="1" x14ac:dyDescent="0.3">
      <c r="B11" s="14">
        <v>9</v>
      </c>
      <c r="C11" s="15">
        <v>41545</v>
      </c>
      <c r="D11" s="15">
        <v>41545.208333333336</v>
      </c>
      <c r="E11" s="16"/>
      <c r="F11" s="17" t="str">
        <f>[1]!stackedchart(AoristicDayWeek!Q10:S10,AoristicDayWeek!T10:V10,,1)</f>
        <v/>
      </c>
    </row>
    <row r="12" spans="2:6" ht="7.5" customHeight="1" x14ac:dyDescent="0.25"/>
  </sheetData>
  <pageMargins left="0.7" right="0.7" top="0.75" bottom="0.75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minAxisType="group" maxAxisType="group">
          <x14:colorSeries rgb="FF5F5F5F"/>
          <x14:colorNegative rgb="FFFFB620"/>
          <x14:colorAxis rgb="FF000000"/>
          <x14:colorMarkers rgb="FFD70077"/>
          <x14:colorFirst rgb="FF5687C2"/>
          <x14:colorLast rgb="FF359CEB"/>
          <x14:colorHigh rgb="FF56BE79"/>
          <x14:colorLow rgb="FFFF5055"/>
          <x14:sparklines>
            <x14:sparkline>
              <xm:f>AoristicDayWeek!E2:K2</xm:f>
              <xm:sqref>E3</xm:sqref>
            </x14:sparkline>
            <x14:sparkline>
              <xm:f>AoristicDayWeek!E3:K3</xm:f>
              <xm:sqref>E4</xm:sqref>
            </x14:sparkline>
            <x14:sparkline>
              <xm:f>AoristicDayWeek!E4:K4</xm:f>
              <xm:sqref>E5</xm:sqref>
            </x14:sparkline>
            <x14:sparkline>
              <xm:f>AoristicDayWeek!E5:K5</xm:f>
              <xm:sqref>E6</xm:sqref>
            </x14:sparkline>
            <x14:sparkline>
              <xm:f>AoristicDayWeek!E6:K6</xm:f>
              <xm:sqref>E7</xm:sqref>
            </x14:sparkline>
            <x14:sparkline>
              <xm:f>AoristicDayWeek!E7:K7</xm:f>
              <xm:sqref>E8</xm:sqref>
            </x14:sparkline>
            <x14:sparkline>
              <xm:f>AoristicDayWeek!E8:K8</xm:f>
              <xm:sqref>E9</xm:sqref>
            </x14:sparkline>
            <x14:sparkline>
              <xm:f>AoristicDayWeek!E9:K9</xm:f>
              <xm:sqref>E10</xm:sqref>
            </x14:sparkline>
            <x14:sparkline>
              <xm:f>AoristicDayWeek!E10:K10</xm:f>
              <xm:sqref>E11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58</vt:i4>
      </vt:variant>
    </vt:vector>
  </HeadingPairs>
  <TitlesOfParts>
    <vt:vector size="60" baseType="lpstr">
      <vt:lpstr>AoristicDayWeek</vt:lpstr>
      <vt:lpstr>NiceTable</vt:lpstr>
      <vt:lpstr>AoristicDayWeek!SprkR10C12</vt:lpstr>
      <vt:lpstr>AoristicDayWeek!SprkR10C13</vt:lpstr>
      <vt:lpstr>AoristicDayWeek!SprkR10C14</vt:lpstr>
      <vt:lpstr>AoristicDayWeek!SprkR10C15</vt:lpstr>
      <vt:lpstr>NiceTable!SprkR10C5</vt:lpstr>
      <vt:lpstr>NiceTable!SprkR10C6</vt:lpstr>
      <vt:lpstr>NiceTable!SprkR11C6</vt:lpstr>
      <vt:lpstr>AoristicDayWeek!SprkR2C12</vt:lpstr>
      <vt:lpstr>AoristicDayWeek!SprkR2C13</vt:lpstr>
      <vt:lpstr>AoristicDayWeek!SprkR2C14</vt:lpstr>
      <vt:lpstr>AoristicDayWeek!SprkR2C15</vt:lpstr>
      <vt:lpstr>AoristicDayWeek!SprkR2C16</vt:lpstr>
      <vt:lpstr>AoristicDayWeek!SprkR2C17</vt:lpstr>
      <vt:lpstr>NiceTable!SprkR2C5</vt:lpstr>
      <vt:lpstr>NiceTable!SprkR2C6</vt:lpstr>
      <vt:lpstr>AoristicDayWeek!SprkR3C12</vt:lpstr>
      <vt:lpstr>AoristicDayWeek!SprkR3C13</vt:lpstr>
      <vt:lpstr>AoristicDayWeek!SprkR3C14</vt:lpstr>
      <vt:lpstr>AoristicDayWeek!SprkR3C15</vt:lpstr>
      <vt:lpstr>AoristicDayWeek!SprkR3C16</vt:lpstr>
      <vt:lpstr>NiceTable!SprkR3C5</vt:lpstr>
      <vt:lpstr>NiceTable!SprkR3C6</vt:lpstr>
      <vt:lpstr>AoristicDayWeek!SprkR4C12</vt:lpstr>
      <vt:lpstr>AoristicDayWeek!SprkR4C13</vt:lpstr>
      <vt:lpstr>AoristicDayWeek!SprkR4C14</vt:lpstr>
      <vt:lpstr>AoristicDayWeek!SprkR4C15</vt:lpstr>
      <vt:lpstr>NiceTable!SprkR4C5</vt:lpstr>
      <vt:lpstr>NiceTable!SprkR4C6</vt:lpstr>
      <vt:lpstr>AoristicDayWeek!SprkR5C12</vt:lpstr>
      <vt:lpstr>AoristicDayWeek!SprkR5C13</vt:lpstr>
      <vt:lpstr>AoristicDayWeek!SprkR5C14</vt:lpstr>
      <vt:lpstr>AoristicDayWeek!SprkR5C15</vt:lpstr>
      <vt:lpstr>NiceTable!SprkR5C5</vt:lpstr>
      <vt:lpstr>NiceTable!SprkR5C6</vt:lpstr>
      <vt:lpstr>AoristicDayWeek!SprkR6C12</vt:lpstr>
      <vt:lpstr>AoristicDayWeek!SprkR6C13</vt:lpstr>
      <vt:lpstr>AoristicDayWeek!SprkR6C14</vt:lpstr>
      <vt:lpstr>AoristicDayWeek!SprkR6C15</vt:lpstr>
      <vt:lpstr>NiceTable!SprkR6C5</vt:lpstr>
      <vt:lpstr>NiceTable!SprkR6C6</vt:lpstr>
      <vt:lpstr>AoristicDayWeek!SprkR7C12</vt:lpstr>
      <vt:lpstr>AoristicDayWeek!SprkR7C13</vt:lpstr>
      <vt:lpstr>AoristicDayWeek!SprkR7C14</vt:lpstr>
      <vt:lpstr>AoristicDayWeek!SprkR7C15</vt:lpstr>
      <vt:lpstr>NiceTable!SprkR7C5</vt:lpstr>
      <vt:lpstr>NiceTable!SprkR7C6</vt:lpstr>
      <vt:lpstr>AoristicDayWeek!SprkR8C12</vt:lpstr>
      <vt:lpstr>AoristicDayWeek!SprkR8C13</vt:lpstr>
      <vt:lpstr>AoristicDayWeek!SprkR8C14</vt:lpstr>
      <vt:lpstr>AoristicDayWeek!SprkR8C15</vt:lpstr>
      <vt:lpstr>NiceTable!SprkR8C5</vt:lpstr>
      <vt:lpstr>NiceTable!SprkR8C6</vt:lpstr>
      <vt:lpstr>AoristicDayWeek!SprkR9C12</vt:lpstr>
      <vt:lpstr>AoristicDayWeek!SprkR9C13</vt:lpstr>
      <vt:lpstr>AoristicDayWeek!SprkR9C14</vt:lpstr>
      <vt:lpstr>AoristicDayWeek!SprkR9C15</vt:lpstr>
      <vt:lpstr>NiceTable!SprkR9C5</vt:lpstr>
      <vt:lpstr>NiceTable!SprkR9C6</vt:lpstr>
    </vt:vector>
  </TitlesOfParts>
  <Company>City of Troy, 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Andrew.Wheeler</dc:creator>
  <cp:lastModifiedBy>Andrew.Wheeler</cp:lastModifiedBy>
  <dcterms:created xsi:type="dcterms:W3CDTF">2013-10-17T15:15:25Z</dcterms:created>
  <dcterms:modified xsi:type="dcterms:W3CDTF">2013-10-18T16:33:21Z</dcterms:modified>
</cp:coreProperties>
</file>