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lescaon/Google Drive ZS/ZENSIMU _ BGA/Docs and Ressources/Beer Game/"/>
    </mc:Choice>
  </mc:AlternateContent>
  <xr:revisionPtr revIDLastSave="0" documentId="13_ncr:1_{1CEFD5EB-5D49-FC4F-BE1F-E6BA13418314}" xr6:coauthVersionLast="47" xr6:coauthVersionMax="47" xr10:uidLastSave="{00000000-0000-0000-0000-000000000000}"/>
  <bookViews>
    <workbookView xWindow="0" yWindow="500" windowWidth="28800" windowHeight="17500" xr2:uid="{CAF480D1-E2C9-254B-976E-12E2F8A3D4C3}"/>
  </bookViews>
  <sheets>
    <sheet name="Variables" sheetId="2" r:id="rId1"/>
    <sheet name="Default Mode" sheetId="1" r:id="rId2"/>
    <sheet name="Transparent Mod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H3" i="3" l="1"/>
  <c r="Y4" i="3" l="1"/>
  <c r="Z3" i="3"/>
  <c r="Y3" i="3"/>
  <c r="X3" i="3"/>
  <c r="R5" i="3" s="1"/>
  <c r="W3" i="3"/>
  <c r="R4" i="3"/>
  <c r="S3" i="3"/>
  <c r="R3" i="3"/>
  <c r="Q3" i="3"/>
  <c r="K5" i="3" s="1"/>
  <c r="P3" i="3"/>
  <c r="K4" i="3"/>
  <c r="L3" i="3"/>
  <c r="K3" i="3"/>
  <c r="J3" i="3"/>
  <c r="I3" i="3"/>
  <c r="E3" i="1"/>
  <c r="L3" i="1"/>
  <c r="S3" i="1"/>
  <c r="Z3" i="1"/>
  <c r="Y5" i="1"/>
  <c r="Y4" i="1"/>
  <c r="Y3" i="1"/>
  <c r="X3" i="1"/>
  <c r="R5" i="1" s="1"/>
  <c r="W3" i="1"/>
  <c r="R4" i="1"/>
  <c r="R3" i="1"/>
  <c r="Q3" i="1"/>
  <c r="P3" i="1"/>
  <c r="I3" i="1"/>
  <c r="K4" i="1"/>
  <c r="K3" i="1"/>
  <c r="J3" i="1"/>
  <c r="D5" i="1" s="1"/>
  <c r="D4" i="1"/>
  <c r="D3" i="1"/>
  <c r="C3" i="1"/>
  <c r="I4" i="3"/>
  <c r="D5" i="3"/>
  <c r="F4" i="3"/>
  <c r="E4" i="3"/>
  <c r="H4" i="3" s="1"/>
  <c r="C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K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N3" i="1" l="1"/>
  <c r="O3" i="1"/>
  <c r="U3" i="1"/>
  <c r="V3" i="1"/>
  <c r="E5" i="3"/>
  <c r="AB3" i="3"/>
  <c r="AC3" i="3"/>
  <c r="Y6" i="3" s="1"/>
  <c r="E4" i="1"/>
  <c r="H4" i="1" s="1"/>
  <c r="G3" i="1"/>
  <c r="H3" i="1"/>
  <c r="I4" i="1" s="1"/>
  <c r="M4" i="1" s="1"/>
  <c r="J4" i="1" s="1"/>
  <c r="D6" i="1" s="1"/>
  <c r="AB3" i="1"/>
  <c r="AC3" i="1"/>
  <c r="U3" i="3"/>
  <c r="V3" i="3"/>
  <c r="F5" i="3"/>
  <c r="C5" i="3" s="1"/>
  <c r="G4" i="3"/>
  <c r="N3" i="3"/>
  <c r="O3" i="3"/>
  <c r="P4" i="3" s="1"/>
  <c r="T4" i="3" s="1"/>
  <c r="Q4" i="3" s="1"/>
  <c r="P4" i="1"/>
  <c r="T4" i="1" s="1"/>
  <c r="Q4" i="1" s="1"/>
  <c r="K6" i="1" s="1"/>
  <c r="M4" i="3"/>
  <c r="J4" i="3" s="1"/>
  <c r="W4" i="3"/>
  <c r="Z4" i="3" s="1"/>
  <c r="G5" i="3"/>
  <c r="F4" i="1"/>
  <c r="I5" i="3"/>
  <c r="L4" i="3"/>
  <c r="AD3" i="3" l="1"/>
  <c r="Y6" i="1"/>
  <c r="W4" i="1"/>
  <c r="AD3" i="1"/>
  <c r="O4" i="3"/>
  <c r="P5" i="3" s="1"/>
  <c r="L4" i="1"/>
  <c r="O4" i="1" s="1"/>
  <c r="P5" i="1" s="1"/>
  <c r="G4" i="1"/>
  <c r="S4" i="3"/>
  <c r="S4" i="1"/>
  <c r="V4" i="1" s="1"/>
  <c r="AA4" i="3"/>
  <c r="X4" i="3" s="1"/>
  <c r="R6" i="3" s="1"/>
  <c r="E5" i="1"/>
  <c r="I5" i="1"/>
  <c r="C4" i="1"/>
  <c r="F5" i="1"/>
  <c r="D6" i="3"/>
  <c r="F6" i="3" s="1"/>
  <c r="C6" i="3" s="1"/>
  <c r="M5" i="3"/>
  <c r="J5" i="3" s="1"/>
  <c r="H5" i="3" s="1"/>
  <c r="N4" i="3"/>
  <c r="L5" i="3"/>
  <c r="K6" i="3"/>
  <c r="M5" i="1" l="1"/>
  <c r="H5" i="1"/>
  <c r="I6" i="1" s="1"/>
  <c r="G5" i="1"/>
  <c r="N4" i="1"/>
  <c r="V4" i="3"/>
  <c r="W5" i="3" s="1"/>
  <c r="AA4" i="1"/>
  <c r="X4" i="1" s="1"/>
  <c r="R6" i="1" s="1"/>
  <c r="Z4" i="1"/>
  <c r="AC4" i="3"/>
  <c r="Y7" i="3" s="1"/>
  <c r="U4" i="3"/>
  <c r="T5" i="3"/>
  <c r="Q5" i="3" s="1"/>
  <c r="K7" i="3" s="1"/>
  <c r="W5" i="1"/>
  <c r="U4" i="1"/>
  <c r="S5" i="1"/>
  <c r="T5" i="1"/>
  <c r="Q5" i="1" s="1"/>
  <c r="K7" i="1" s="1"/>
  <c r="AB4" i="3"/>
  <c r="L5" i="1"/>
  <c r="F6" i="1"/>
  <c r="C6" i="1" s="1"/>
  <c r="E6" i="1"/>
  <c r="C5" i="1"/>
  <c r="D7" i="3"/>
  <c r="I6" i="3"/>
  <c r="M6" i="3" s="1"/>
  <c r="N5" i="3"/>
  <c r="E6" i="3"/>
  <c r="S5" i="3"/>
  <c r="J5" i="1"/>
  <c r="D7" i="1" s="1"/>
  <c r="V5" i="1" l="1"/>
  <c r="Z5" i="3"/>
  <c r="AA5" i="3"/>
  <c r="X5" i="3" s="1"/>
  <c r="R7" i="3" s="1"/>
  <c r="H6" i="1"/>
  <c r="I7" i="1" s="1"/>
  <c r="M6" i="1"/>
  <c r="J6" i="1" s="1"/>
  <c r="D8" i="1" s="1"/>
  <c r="O5" i="1"/>
  <c r="P6" i="1" s="1"/>
  <c r="S6" i="1" s="1"/>
  <c r="AC4" i="1"/>
  <c r="Y7" i="1" s="1"/>
  <c r="AB4" i="1"/>
  <c r="AD4" i="1" s="1"/>
  <c r="AD4" i="3"/>
  <c r="O5" i="3"/>
  <c r="P6" i="3" s="1"/>
  <c r="T6" i="3" s="1"/>
  <c r="AA5" i="1"/>
  <c r="X5" i="1" s="1"/>
  <c r="R7" i="1" s="1"/>
  <c r="Z5" i="1"/>
  <c r="G6" i="1"/>
  <c r="U5" i="1"/>
  <c r="W6" i="1"/>
  <c r="N5" i="1"/>
  <c r="L6" i="1"/>
  <c r="E7" i="3"/>
  <c r="F7" i="3"/>
  <c r="C7" i="3" s="1"/>
  <c r="L6" i="3"/>
  <c r="AB5" i="3"/>
  <c r="U5" i="3"/>
  <c r="G6" i="3"/>
  <c r="J6" i="3"/>
  <c r="F7" i="1"/>
  <c r="E7" i="1"/>
  <c r="AC5" i="1" l="1"/>
  <c r="H7" i="1"/>
  <c r="AC5" i="3"/>
  <c r="Y8" i="3" s="1"/>
  <c r="V5" i="3"/>
  <c r="W6" i="3" s="1"/>
  <c r="Z6" i="3" s="1"/>
  <c r="N6" i="3"/>
  <c r="D8" i="3"/>
  <c r="E8" i="3" s="1"/>
  <c r="H6" i="3"/>
  <c r="I7" i="3" s="1"/>
  <c r="L7" i="3" s="1"/>
  <c r="Z6" i="1"/>
  <c r="Y8" i="1"/>
  <c r="O6" i="1"/>
  <c r="P7" i="1" s="1"/>
  <c r="AB5" i="1"/>
  <c r="AD5" i="1" s="1"/>
  <c r="M7" i="1"/>
  <c r="J7" i="1" s="1"/>
  <c r="D9" i="1" s="1"/>
  <c r="N6" i="1"/>
  <c r="AA6" i="1"/>
  <c r="X6" i="1" s="1"/>
  <c r="R8" i="1" s="1"/>
  <c r="I8" i="1"/>
  <c r="T6" i="1"/>
  <c r="Q6" i="1" s="1"/>
  <c r="K8" i="1" s="1"/>
  <c r="G7" i="3"/>
  <c r="S6" i="3"/>
  <c r="L7" i="1"/>
  <c r="Q6" i="3"/>
  <c r="K8" i="3" s="1"/>
  <c r="AD5" i="3"/>
  <c r="C7" i="1"/>
  <c r="F8" i="1"/>
  <c r="E8" i="1"/>
  <c r="G7" i="1"/>
  <c r="F8" i="3" l="1"/>
  <c r="C8" i="3" s="1"/>
  <c r="H8" i="1"/>
  <c r="O7" i="1"/>
  <c r="AC6" i="1"/>
  <c r="U6" i="3"/>
  <c r="O6" i="3"/>
  <c r="P7" i="3" s="1"/>
  <c r="S7" i="3" s="1"/>
  <c r="Y9" i="1"/>
  <c r="V6" i="1"/>
  <c r="AB6" i="1"/>
  <c r="N7" i="1"/>
  <c r="S7" i="1"/>
  <c r="T7" i="1"/>
  <c r="Q7" i="1" s="1"/>
  <c r="K9" i="1" s="1"/>
  <c r="W7" i="1"/>
  <c r="Z7" i="1" s="1"/>
  <c r="U6" i="1"/>
  <c r="M7" i="3"/>
  <c r="P8" i="1"/>
  <c r="M8" i="1"/>
  <c r="J8" i="1" s="1"/>
  <c r="D10" i="1" s="1"/>
  <c r="AA6" i="3"/>
  <c r="X6" i="3" s="1"/>
  <c r="I9" i="1"/>
  <c r="L8" i="1"/>
  <c r="O8" i="1" s="1"/>
  <c r="G8" i="1"/>
  <c r="E9" i="1"/>
  <c r="C8" i="1"/>
  <c r="F9" i="1"/>
  <c r="G8" i="3" l="1"/>
  <c r="AC6" i="3"/>
  <c r="AD6" i="1"/>
  <c r="V6" i="3"/>
  <c r="W7" i="3" s="1"/>
  <c r="AA7" i="3" s="1"/>
  <c r="N7" i="3"/>
  <c r="V7" i="1"/>
  <c r="W8" i="1" s="1"/>
  <c r="H9" i="1"/>
  <c r="I10" i="1" s="1"/>
  <c r="U7" i="1"/>
  <c r="S8" i="1"/>
  <c r="V8" i="1" s="1"/>
  <c r="AA7" i="1"/>
  <c r="AC7" i="1" s="1"/>
  <c r="J7" i="3"/>
  <c r="D9" i="3" s="1"/>
  <c r="E9" i="3" s="1"/>
  <c r="T7" i="3"/>
  <c r="U7" i="3" s="1"/>
  <c r="P9" i="1"/>
  <c r="T8" i="1"/>
  <c r="Q8" i="1" s="1"/>
  <c r="K10" i="1" s="1"/>
  <c r="R8" i="3"/>
  <c r="Y9" i="3"/>
  <c r="AB6" i="3"/>
  <c r="AD6" i="3" s="1"/>
  <c r="N8" i="1"/>
  <c r="F10" i="1"/>
  <c r="C10" i="1" s="1"/>
  <c r="M9" i="1"/>
  <c r="E10" i="1"/>
  <c r="G9" i="1"/>
  <c r="L9" i="1"/>
  <c r="C9" i="1"/>
  <c r="H7" i="3" l="1"/>
  <c r="Y10" i="1"/>
  <c r="O9" i="1"/>
  <c r="H10" i="1"/>
  <c r="I11" i="1" s="1"/>
  <c r="AA8" i="1"/>
  <c r="X8" i="1" s="1"/>
  <c r="R10" i="1" s="1"/>
  <c r="X7" i="1"/>
  <c r="R9" i="1" s="1"/>
  <c r="T9" i="1" s="1"/>
  <c r="Q9" i="1" s="1"/>
  <c r="K11" i="1" s="1"/>
  <c r="Z8" i="1"/>
  <c r="AC8" i="1" s="1"/>
  <c r="AB7" i="1"/>
  <c r="AD7" i="1" s="1"/>
  <c r="F9" i="3"/>
  <c r="G9" i="3" s="1"/>
  <c r="I8" i="3"/>
  <c r="M8" i="3" s="1"/>
  <c r="Q7" i="3"/>
  <c r="K9" i="3" s="1"/>
  <c r="W9" i="1"/>
  <c r="U8" i="1"/>
  <c r="X7" i="3"/>
  <c r="V7" i="3" s="1"/>
  <c r="Z7" i="3"/>
  <c r="P10" i="1"/>
  <c r="N9" i="1"/>
  <c r="G10" i="1"/>
  <c r="M10" i="1"/>
  <c r="L10" i="1"/>
  <c r="J9" i="1"/>
  <c r="D11" i="1" s="1"/>
  <c r="F11" i="1" s="1"/>
  <c r="AC7" i="3" l="1"/>
  <c r="Y10" i="3" s="1"/>
  <c r="O7" i="3"/>
  <c r="P8" i="3" s="1"/>
  <c r="S8" i="3" s="1"/>
  <c r="C9" i="3"/>
  <c r="Y11" i="1"/>
  <c r="S9" i="1"/>
  <c r="V9" i="1" s="1"/>
  <c r="W10" i="1" s="1"/>
  <c r="O10" i="1"/>
  <c r="P11" i="1" s="1"/>
  <c r="AA9" i="1"/>
  <c r="X9" i="1" s="1"/>
  <c r="R11" i="1" s="1"/>
  <c r="AB8" i="1"/>
  <c r="AD8" i="1" s="1"/>
  <c r="J8" i="3"/>
  <c r="D10" i="3" s="1"/>
  <c r="E10" i="3" s="1"/>
  <c r="L8" i="3"/>
  <c r="AB7" i="3"/>
  <c r="AD7" i="3" s="1"/>
  <c r="Z9" i="1"/>
  <c r="R9" i="3"/>
  <c r="W8" i="3"/>
  <c r="N10" i="1"/>
  <c r="C11" i="1"/>
  <c r="L11" i="1"/>
  <c r="J10" i="1"/>
  <c r="D12" i="1" s="1"/>
  <c r="M11" i="1"/>
  <c r="J11" i="1" s="1"/>
  <c r="D13" i="1" s="1"/>
  <c r="E11" i="1"/>
  <c r="H11" i="1" s="1"/>
  <c r="N8" i="3" l="1"/>
  <c r="H8" i="3"/>
  <c r="I9" i="3" s="1"/>
  <c r="M9" i="3" s="1"/>
  <c r="AC9" i="1"/>
  <c r="Y12" i="1" s="1"/>
  <c r="U9" i="1"/>
  <c r="T10" i="1"/>
  <c r="Q10" i="1" s="1"/>
  <c r="K12" i="1" s="1"/>
  <c r="S10" i="1"/>
  <c r="S11" i="1" s="1"/>
  <c r="O11" i="1"/>
  <c r="P12" i="1" s="1"/>
  <c r="AB9" i="1"/>
  <c r="F10" i="3"/>
  <c r="C10" i="3" s="1"/>
  <c r="T8" i="3"/>
  <c r="Q8" i="3" s="1"/>
  <c r="K10" i="3" s="1"/>
  <c r="AA8" i="3"/>
  <c r="X8" i="3" s="1"/>
  <c r="Z8" i="3"/>
  <c r="N11" i="1"/>
  <c r="Z10" i="1"/>
  <c r="AA10" i="1"/>
  <c r="X10" i="1" s="1"/>
  <c r="R12" i="1" s="1"/>
  <c r="E12" i="1"/>
  <c r="I12" i="1"/>
  <c r="G11" i="1"/>
  <c r="F12" i="1"/>
  <c r="C12" i="1" s="1"/>
  <c r="U10" i="1" l="1"/>
  <c r="L12" i="1"/>
  <c r="V10" i="1"/>
  <c r="W11" i="1" s="1"/>
  <c r="AC8" i="3"/>
  <c r="Y11" i="3" s="1"/>
  <c r="AD9" i="1"/>
  <c r="V8" i="3"/>
  <c r="W9" i="3" s="1"/>
  <c r="O8" i="3"/>
  <c r="P9" i="3" s="1"/>
  <c r="T9" i="3" s="1"/>
  <c r="J9" i="3"/>
  <c r="D11" i="3" s="1"/>
  <c r="F11" i="3" s="1"/>
  <c r="C11" i="3" s="1"/>
  <c r="AC10" i="1"/>
  <c r="Y13" i="1" s="1"/>
  <c r="T11" i="1"/>
  <c r="U11" i="1" s="1"/>
  <c r="H12" i="1"/>
  <c r="I13" i="1" s="1"/>
  <c r="V11" i="1"/>
  <c r="W12" i="1" s="1"/>
  <c r="G10" i="3"/>
  <c r="L9" i="3"/>
  <c r="U8" i="3"/>
  <c r="AB8" i="3"/>
  <c r="R10" i="3"/>
  <c r="AB10" i="1"/>
  <c r="AD10" i="1" s="1"/>
  <c r="M12" i="1"/>
  <c r="J12" i="1" s="1"/>
  <c r="D14" i="1" s="1"/>
  <c r="AA11" i="1"/>
  <c r="X11" i="1" s="1"/>
  <c r="R13" i="1" s="1"/>
  <c r="Z11" i="1"/>
  <c r="S12" i="1"/>
  <c r="T12" i="1"/>
  <c r="F13" i="1"/>
  <c r="G12" i="1"/>
  <c r="E13" i="1"/>
  <c r="AC11" i="1" l="1"/>
  <c r="E11" i="3"/>
  <c r="Q11" i="1"/>
  <c r="K13" i="1" s="1"/>
  <c r="H9" i="3"/>
  <c r="I10" i="3" s="1"/>
  <c r="L10" i="3" s="1"/>
  <c r="N9" i="3"/>
  <c r="G11" i="3"/>
  <c r="V12" i="1"/>
  <c r="W13" i="1" s="1"/>
  <c r="H13" i="1"/>
  <c r="I14" i="1" s="1"/>
  <c r="O12" i="1"/>
  <c r="P13" i="1" s="1"/>
  <c r="S9" i="3"/>
  <c r="Q9" i="3"/>
  <c r="K11" i="3" s="1"/>
  <c r="Z9" i="3"/>
  <c r="AC9" i="3" s="1"/>
  <c r="AA9" i="3"/>
  <c r="X9" i="3" s="1"/>
  <c r="AD8" i="3"/>
  <c r="Y14" i="1"/>
  <c r="U12" i="1"/>
  <c r="N12" i="1"/>
  <c r="AB11" i="1"/>
  <c r="M13" i="1"/>
  <c r="J13" i="1" s="1"/>
  <c r="D15" i="1" s="1"/>
  <c r="Z12" i="1"/>
  <c r="AA12" i="1"/>
  <c r="X12" i="1" s="1"/>
  <c r="R14" i="1" s="1"/>
  <c r="Q12" i="1"/>
  <c r="K14" i="1" s="1"/>
  <c r="G13" i="1"/>
  <c r="L13" i="1"/>
  <c r="C13" i="1"/>
  <c r="F14" i="1"/>
  <c r="E14" i="1"/>
  <c r="AC12" i="1" l="1"/>
  <c r="Y15" i="1" s="1"/>
  <c r="M10" i="3"/>
  <c r="J10" i="3" s="1"/>
  <c r="U9" i="3"/>
  <c r="V9" i="3"/>
  <c r="W10" i="3" s="1"/>
  <c r="O9" i="3"/>
  <c r="P10" i="3" s="1"/>
  <c r="T10" i="3" s="1"/>
  <c r="Q10" i="3" s="1"/>
  <c r="K12" i="3" s="1"/>
  <c r="O13" i="1"/>
  <c r="P14" i="1" s="1"/>
  <c r="H14" i="1"/>
  <c r="I15" i="1" s="1"/>
  <c r="Y12" i="3"/>
  <c r="AB9" i="3"/>
  <c r="R11" i="3"/>
  <c r="AB12" i="1"/>
  <c r="AD12" i="1" s="1"/>
  <c r="AD11" i="1"/>
  <c r="N13" i="1"/>
  <c r="S13" i="1"/>
  <c r="T13" i="1"/>
  <c r="Q13" i="1" s="1"/>
  <c r="K15" i="1" s="1"/>
  <c r="AA13" i="1"/>
  <c r="X13" i="1" s="1"/>
  <c r="R15" i="1" s="1"/>
  <c r="L14" i="1"/>
  <c r="Z13" i="1"/>
  <c r="M14" i="1"/>
  <c r="C14" i="1"/>
  <c r="E15" i="1"/>
  <c r="F15" i="1"/>
  <c r="C15" i="1" s="1"/>
  <c r="G14" i="1"/>
  <c r="AC13" i="1" l="1"/>
  <c r="D12" i="3"/>
  <c r="F12" i="3" s="1"/>
  <c r="C12" i="3" s="1"/>
  <c r="H10" i="3"/>
  <c r="I11" i="3" s="1"/>
  <c r="N10" i="3"/>
  <c r="O10" i="3"/>
  <c r="P11" i="3" s="1"/>
  <c r="S10" i="3"/>
  <c r="Y16" i="1"/>
  <c r="V13" i="1"/>
  <c r="W14" i="1" s="1"/>
  <c r="Z14" i="1" s="1"/>
  <c r="O14" i="1"/>
  <c r="P15" i="1" s="1"/>
  <c r="H15" i="1"/>
  <c r="I16" i="1" s="1"/>
  <c r="E12" i="3"/>
  <c r="Z10" i="3"/>
  <c r="AA10" i="3"/>
  <c r="AD9" i="3"/>
  <c r="U13" i="1"/>
  <c r="AB13" i="1"/>
  <c r="N14" i="1"/>
  <c r="S14" i="1"/>
  <c r="T14" i="1"/>
  <c r="Q14" i="1" s="1"/>
  <c r="K16" i="1" s="1"/>
  <c r="J14" i="1"/>
  <c r="D16" i="1" s="1"/>
  <c r="F16" i="1" s="1"/>
  <c r="G15" i="1"/>
  <c r="M15" i="1"/>
  <c r="L15" i="1"/>
  <c r="AC10" i="3" l="1"/>
  <c r="Y13" i="3" s="1"/>
  <c r="U10" i="3"/>
  <c r="L11" i="3"/>
  <c r="M11" i="3"/>
  <c r="T11" i="3"/>
  <c r="Q11" i="3" s="1"/>
  <c r="K13" i="3" s="1"/>
  <c r="S11" i="3"/>
  <c r="O15" i="1"/>
  <c r="P16" i="1" s="1"/>
  <c r="V14" i="1"/>
  <c r="W15" i="1" s="1"/>
  <c r="G12" i="3"/>
  <c r="AB10" i="3"/>
  <c r="AD10" i="3" s="1"/>
  <c r="X10" i="3"/>
  <c r="V10" i="3" s="1"/>
  <c r="AD13" i="1"/>
  <c r="N15" i="1"/>
  <c r="U14" i="1"/>
  <c r="AA14" i="1"/>
  <c r="AC14" i="1" s="1"/>
  <c r="S15" i="1"/>
  <c r="T15" i="1"/>
  <c r="Q15" i="1" s="1"/>
  <c r="K17" i="1" s="1"/>
  <c r="E16" i="1"/>
  <c r="H16" i="1" s="1"/>
  <c r="C16" i="1"/>
  <c r="J15" i="1"/>
  <c r="D17" i="1" s="1"/>
  <c r="M16" i="1"/>
  <c r="L16" i="1"/>
  <c r="O11" i="3" l="1"/>
  <c r="P12" i="3" s="1"/>
  <c r="U11" i="3"/>
  <c r="J11" i="3"/>
  <c r="D13" i="3" s="1"/>
  <c r="H11" i="3"/>
  <c r="I12" i="3" s="1"/>
  <c r="L12" i="3" s="1"/>
  <c r="N11" i="3"/>
  <c r="O16" i="1"/>
  <c r="P17" i="1" s="1"/>
  <c r="V15" i="1"/>
  <c r="W16" i="1" s="1"/>
  <c r="R12" i="3"/>
  <c r="W11" i="3"/>
  <c r="Y17" i="1"/>
  <c r="U15" i="1"/>
  <c r="N16" i="1"/>
  <c r="Z15" i="1"/>
  <c r="AB14" i="1"/>
  <c r="AD14" i="1" s="1"/>
  <c r="AA15" i="1"/>
  <c r="X15" i="1" s="1"/>
  <c r="R17" i="1" s="1"/>
  <c r="X14" i="1"/>
  <c r="R16" i="1" s="1"/>
  <c r="S16" i="1" s="1"/>
  <c r="I17" i="1"/>
  <c r="F17" i="1"/>
  <c r="C17" i="1" s="1"/>
  <c r="G16" i="1"/>
  <c r="E17" i="1"/>
  <c r="J16" i="1"/>
  <c r="D18" i="1" s="1"/>
  <c r="AC15" i="1" l="1"/>
  <c r="M12" i="3"/>
  <c r="N12" i="3"/>
  <c r="J12" i="3"/>
  <c r="D14" i="3" s="1"/>
  <c r="H12" i="3"/>
  <c r="I13" i="3" s="1"/>
  <c r="L13" i="3" s="1"/>
  <c r="F13" i="3"/>
  <c r="E13" i="3"/>
  <c r="H17" i="1"/>
  <c r="I18" i="1" s="1"/>
  <c r="S12" i="3"/>
  <c r="T12" i="3"/>
  <c r="Q12" i="3" s="1"/>
  <c r="K14" i="3" s="1"/>
  <c r="Z11" i="3"/>
  <c r="AA11" i="3"/>
  <c r="AA16" i="1"/>
  <c r="X16" i="1" s="1"/>
  <c r="R18" i="1" s="1"/>
  <c r="Y18" i="1"/>
  <c r="AB15" i="1"/>
  <c r="AD15" i="1" s="1"/>
  <c r="T16" i="1"/>
  <c r="Q16" i="1" s="1"/>
  <c r="K18" i="1" s="1"/>
  <c r="Z16" i="1"/>
  <c r="AC16" i="1" s="1"/>
  <c r="L17" i="1"/>
  <c r="M17" i="1"/>
  <c r="J17" i="1" s="1"/>
  <c r="D19" i="1" s="1"/>
  <c r="G17" i="1"/>
  <c r="F18" i="1"/>
  <c r="C18" i="1" s="1"/>
  <c r="E18" i="1"/>
  <c r="AC11" i="3" l="1"/>
  <c r="O12" i="3"/>
  <c r="P13" i="3" s="1"/>
  <c r="M13" i="3"/>
  <c r="J13" i="3" s="1"/>
  <c r="D15" i="3" s="1"/>
  <c r="C13" i="3"/>
  <c r="F14" i="3"/>
  <c r="G13" i="3"/>
  <c r="E14" i="3"/>
  <c r="H18" i="1"/>
  <c r="I19" i="1" s="1"/>
  <c r="O17" i="1"/>
  <c r="P18" i="1" s="1"/>
  <c r="V16" i="1"/>
  <c r="W17" i="1" s="1"/>
  <c r="AA17" i="1" s="1"/>
  <c r="X17" i="1" s="1"/>
  <c r="R19" i="1" s="1"/>
  <c r="U12" i="3"/>
  <c r="X11" i="3"/>
  <c r="V11" i="3" s="1"/>
  <c r="Y14" i="3"/>
  <c r="AB11" i="3"/>
  <c r="Y19" i="1"/>
  <c r="N17" i="1"/>
  <c r="U16" i="1"/>
  <c r="AB16" i="1"/>
  <c r="S17" i="1"/>
  <c r="T17" i="1"/>
  <c r="Q17" i="1" s="1"/>
  <c r="K19" i="1" s="1"/>
  <c r="L18" i="1"/>
  <c r="M18" i="1"/>
  <c r="F19" i="1"/>
  <c r="C19" i="1" s="1"/>
  <c r="G18" i="1"/>
  <c r="E19" i="1"/>
  <c r="H13" i="3" l="1"/>
  <c r="I14" i="3" s="1"/>
  <c r="L14" i="3" s="1"/>
  <c r="G14" i="3"/>
  <c r="N13" i="3"/>
  <c r="E15" i="3"/>
  <c r="C14" i="3"/>
  <c r="F15" i="3"/>
  <c r="C15" i="3" s="1"/>
  <c r="V17" i="1"/>
  <c r="W18" i="1" s="1"/>
  <c r="H19" i="1"/>
  <c r="I20" i="1" s="1"/>
  <c r="O18" i="1"/>
  <c r="P19" i="1" s="1"/>
  <c r="AD16" i="1"/>
  <c r="AD11" i="3"/>
  <c r="R13" i="3"/>
  <c r="W12" i="3"/>
  <c r="T18" i="1"/>
  <c r="Q18" i="1" s="1"/>
  <c r="K20" i="1" s="1"/>
  <c r="N18" i="1"/>
  <c r="U17" i="1"/>
  <c r="Z17" i="1"/>
  <c r="AC17" i="1" s="1"/>
  <c r="S18" i="1"/>
  <c r="L19" i="1"/>
  <c r="J18" i="1"/>
  <c r="D20" i="1" s="1"/>
  <c r="F20" i="1" s="1"/>
  <c r="C20" i="1" s="1"/>
  <c r="M19" i="1"/>
  <c r="J19" i="1" s="1"/>
  <c r="D21" i="1" s="1"/>
  <c r="G19" i="1"/>
  <c r="M14" i="3" l="1"/>
  <c r="J14" i="3" s="1"/>
  <c r="G15" i="3"/>
  <c r="O19" i="1"/>
  <c r="P20" i="1" s="1"/>
  <c r="V18" i="1"/>
  <c r="W19" i="1" s="1"/>
  <c r="AA12" i="3"/>
  <c r="Z12" i="3"/>
  <c r="AC12" i="3" s="1"/>
  <c r="S13" i="3"/>
  <c r="T13" i="3"/>
  <c r="AB17" i="1"/>
  <c r="AD17" i="1" s="1"/>
  <c r="Y20" i="1"/>
  <c r="AA18" i="1"/>
  <c r="X18" i="1" s="1"/>
  <c r="R20" i="1" s="1"/>
  <c r="N19" i="1"/>
  <c r="U18" i="1"/>
  <c r="Z18" i="1"/>
  <c r="T19" i="1"/>
  <c r="S19" i="1"/>
  <c r="E20" i="1"/>
  <c r="H20" i="1" s="1"/>
  <c r="L20" i="1"/>
  <c r="M20" i="1"/>
  <c r="J20" i="1" s="1"/>
  <c r="D22" i="1" s="1"/>
  <c r="AC18" i="1" l="1"/>
  <c r="N14" i="3"/>
  <c r="D16" i="3"/>
  <c r="H14" i="3"/>
  <c r="I15" i="3" s="1"/>
  <c r="X12" i="3"/>
  <c r="R14" i="3" s="1"/>
  <c r="Q13" i="3"/>
  <c r="K15" i="3" s="1"/>
  <c r="O13" i="3"/>
  <c r="P14" i="3" s="1"/>
  <c r="V19" i="1"/>
  <c r="W20" i="1" s="1"/>
  <c r="O20" i="1"/>
  <c r="P21" i="1" s="1"/>
  <c r="U13" i="3"/>
  <c r="Y15" i="3"/>
  <c r="AB12" i="3"/>
  <c r="AB18" i="1"/>
  <c r="AD18" i="1" s="1"/>
  <c r="Y21" i="1"/>
  <c r="U19" i="1"/>
  <c r="AA19" i="1"/>
  <c r="X19" i="1" s="1"/>
  <c r="R21" i="1" s="1"/>
  <c r="N20" i="1"/>
  <c r="Z19" i="1"/>
  <c r="I21" i="1"/>
  <c r="E21" i="1"/>
  <c r="G20" i="1"/>
  <c r="S20" i="1"/>
  <c r="T20" i="1"/>
  <c r="Q20" i="1" s="1"/>
  <c r="K22" i="1" s="1"/>
  <c r="Q19" i="1"/>
  <c r="K21" i="1" s="1"/>
  <c r="F21" i="1"/>
  <c r="C21" i="1" s="1"/>
  <c r="V12" i="3" l="1"/>
  <c r="W13" i="3" s="1"/>
  <c r="Z13" i="3" s="1"/>
  <c r="AC19" i="1"/>
  <c r="Y22" i="1" s="1"/>
  <c r="F16" i="3"/>
  <c r="C16" i="3" s="1"/>
  <c r="E16" i="3"/>
  <c r="V20" i="1"/>
  <c r="W21" i="1" s="1"/>
  <c r="H21" i="1"/>
  <c r="I22" i="1" s="1"/>
  <c r="S14" i="3"/>
  <c r="AA13" i="3"/>
  <c r="AC13" i="3" s="1"/>
  <c r="AD12" i="3"/>
  <c r="M15" i="3"/>
  <c r="L15" i="3"/>
  <c r="T14" i="3"/>
  <c r="AB19" i="1"/>
  <c r="AD19" i="1" s="1"/>
  <c r="U20" i="1"/>
  <c r="Z20" i="1"/>
  <c r="AA20" i="1"/>
  <c r="M21" i="1"/>
  <c r="J21" i="1" s="1"/>
  <c r="D23" i="1" s="1"/>
  <c r="L21" i="1"/>
  <c r="G21" i="1"/>
  <c r="E22" i="1"/>
  <c r="F22" i="1"/>
  <c r="C22" i="1" s="1"/>
  <c r="T21" i="1"/>
  <c r="S21" i="1"/>
  <c r="V21" i="1" l="1"/>
  <c r="AC20" i="1"/>
  <c r="G16" i="3"/>
  <c r="X13" i="3"/>
  <c r="R15" i="3" s="1"/>
  <c r="J15" i="3"/>
  <c r="D17" i="3" s="1"/>
  <c r="E17" i="3" s="1"/>
  <c r="O21" i="1"/>
  <c r="P22" i="1" s="1"/>
  <c r="Y23" i="1"/>
  <c r="H22" i="1"/>
  <c r="I23" i="1" s="1"/>
  <c r="Y16" i="3"/>
  <c r="AB13" i="3"/>
  <c r="AD13" i="3" s="1"/>
  <c r="N15" i="3"/>
  <c r="Q14" i="3"/>
  <c r="O14" i="3" s="1"/>
  <c r="U14" i="3"/>
  <c r="W22" i="1"/>
  <c r="AB20" i="1"/>
  <c r="AD20" i="1" s="1"/>
  <c r="N21" i="1"/>
  <c r="U21" i="1"/>
  <c r="M22" i="1"/>
  <c r="J22" i="1" s="1"/>
  <c r="AA21" i="1"/>
  <c r="X20" i="1"/>
  <c r="R22" i="1" s="1"/>
  <c r="Z21" i="1"/>
  <c r="AC21" i="1" s="1"/>
  <c r="G22" i="1"/>
  <c r="F23" i="1"/>
  <c r="C23" i="1" s="1"/>
  <c r="L22" i="1"/>
  <c r="Q21" i="1"/>
  <c r="K23" i="1" s="1"/>
  <c r="E23" i="1"/>
  <c r="V13" i="3" l="1"/>
  <c r="W14" i="3" s="1"/>
  <c r="Z14" i="3" s="1"/>
  <c r="F17" i="3"/>
  <c r="H15" i="3"/>
  <c r="I16" i="3" s="1"/>
  <c r="O22" i="1"/>
  <c r="P23" i="1" s="1"/>
  <c r="H23" i="1"/>
  <c r="AA14" i="3"/>
  <c r="AC14" i="3" s="1"/>
  <c r="K16" i="3"/>
  <c r="P15" i="3"/>
  <c r="G17" i="3"/>
  <c r="C17" i="3"/>
  <c r="N22" i="1"/>
  <c r="AB21" i="1"/>
  <c r="AD21" i="1" s="1"/>
  <c r="T22" i="1"/>
  <c r="Q22" i="1" s="1"/>
  <c r="Z22" i="1"/>
  <c r="X21" i="1"/>
  <c r="R23" i="1" s="1"/>
  <c r="AA22" i="1"/>
  <c r="S22" i="1"/>
  <c r="M23" i="1"/>
  <c r="J23" i="1" s="1"/>
  <c r="L23" i="1"/>
  <c r="G23" i="1"/>
  <c r="V22" i="1" l="1"/>
  <c r="AC22" i="1"/>
  <c r="O23" i="1"/>
  <c r="X14" i="3"/>
  <c r="V14" i="3" s="1"/>
  <c r="AB14" i="3"/>
  <c r="AD14" i="3" s="1"/>
  <c r="Y17" i="3"/>
  <c r="T15" i="3"/>
  <c r="S15" i="3"/>
  <c r="L16" i="3"/>
  <c r="M16" i="3"/>
  <c r="W23" i="1"/>
  <c r="N23" i="1"/>
  <c r="U22" i="1"/>
  <c r="AB22" i="1"/>
  <c r="S23" i="1"/>
  <c r="T23" i="1"/>
  <c r="Q23" i="1" s="1"/>
  <c r="X22" i="1"/>
  <c r="Q15" i="3" l="1"/>
  <c r="K17" i="3" s="1"/>
  <c r="J16" i="3"/>
  <c r="D18" i="3" s="1"/>
  <c r="V23" i="1"/>
  <c r="N16" i="3"/>
  <c r="R16" i="3"/>
  <c r="W15" i="3"/>
  <c r="U15" i="3"/>
  <c r="U23" i="1"/>
  <c r="AD22" i="1"/>
  <c r="AA23" i="1"/>
  <c r="X23" i="1" s="1"/>
  <c r="Z23" i="1"/>
  <c r="AC23" i="1" s="1"/>
  <c r="O15" i="3" l="1"/>
  <c r="P16" i="3" s="1"/>
  <c r="T16" i="3" s="1"/>
  <c r="Q16" i="3" s="1"/>
  <c r="O16" i="3" s="1"/>
  <c r="H16" i="3"/>
  <c r="I17" i="3" s="1"/>
  <c r="L17" i="3" s="1"/>
  <c r="Z15" i="3"/>
  <c r="AA15" i="3"/>
  <c r="E18" i="3"/>
  <c r="F18" i="3"/>
  <c r="AB23" i="1"/>
  <c r="AD23" i="1" s="1"/>
  <c r="S16" i="3" l="1"/>
  <c r="AC15" i="3"/>
  <c r="M17" i="3"/>
  <c r="J17" i="3" s="1"/>
  <c r="H17" i="3" s="1"/>
  <c r="AB15" i="3"/>
  <c r="AD15" i="3" s="1"/>
  <c r="X15" i="3"/>
  <c r="R17" i="3" s="1"/>
  <c r="Y18" i="3"/>
  <c r="U16" i="3"/>
  <c r="G18" i="3"/>
  <c r="C18" i="3"/>
  <c r="K18" i="3"/>
  <c r="P17" i="3"/>
  <c r="N17" i="3" l="1"/>
  <c r="V15" i="3"/>
  <c r="W16" i="3" s="1"/>
  <c r="Z16" i="3" s="1"/>
  <c r="S17" i="3"/>
  <c r="D19" i="3"/>
  <c r="I18" i="3"/>
  <c r="T17" i="3"/>
  <c r="AA16" i="3" l="1"/>
  <c r="X16" i="3" s="1"/>
  <c r="V16" i="3" s="1"/>
  <c r="U17" i="3"/>
  <c r="L18" i="3"/>
  <c r="M18" i="3"/>
  <c r="F19" i="3"/>
  <c r="E19" i="3"/>
  <c r="Q17" i="3"/>
  <c r="O17" i="3" s="1"/>
  <c r="AB16" i="3" l="1"/>
  <c r="AD16" i="3" s="1"/>
  <c r="AC16" i="3"/>
  <c r="Y19" i="3" s="1"/>
  <c r="J18" i="3"/>
  <c r="D20" i="3" s="1"/>
  <c r="E20" i="3" s="1"/>
  <c r="G19" i="3"/>
  <c r="N18" i="3"/>
  <c r="R18" i="3"/>
  <c r="W17" i="3"/>
  <c r="C19" i="3"/>
  <c r="K19" i="3"/>
  <c r="P18" i="3"/>
  <c r="H18" i="3" l="1"/>
  <c r="I19" i="3" s="1"/>
  <c r="M19" i="3" s="1"/>
  <c r="Z17" i="3"/>
  <c r="AA17" i="3"/>
  <c r="F20" i="3"/>
  <c r="C20" i="3" s="1"/>
  <c r="S18" i="3"/>
  <c r="T18" i="3"/>
  <c r="AC17" i="3" l="1"/>
  <c r="Y20" i="3" s="1"/>
  <c r="L19" i="3"/>
  <c r="N19" i="3" s="1"/>
  <c r="Q18" i="3"/>
  <c r="O18" i="3" s="1"/>
  <c r="P19" i="3" s="1"/>
  <c r="X17" i="3"/>
  <c r="V17" i="3" s="1"/>
  <c r="AB17" i="3"/>
  <c r="G20" i="3"/>
  <c r="U18" i="3"/>
  <c r="J19" i="3"/>
  <c r="H19" i="3" s="1"/>
  <c r="K20" i="3" l="1"/>
  <c r="AD17" i="3"/>
  <c r="R19" i="3"/>
  <c r="T19" i="3" s="1"/>
  <c r="W18" i="3"/>
  <c r="D21" i="3"/>
  <c r="I20" i="3"/>
  <c r="M20" i="3" l="1"/>
  <c r="Q19" i="3"/>
  <c r="O19" i="3"/>
  <c r="P20" i="3" s="1"/>
  <c r="S19" i="3"/>
  <c r="Z18" i="3"/>
  <c r="AA18" i="3"/>
  <c r="L20" i="3"/>
  <c r="J20" i="3"/>
  <c r="H20" i="3" s="1"/>
  <c r="E21" i="3"/>
  <c r="F21" i="3"/>
  <c r="K21" i="3"/>
  <c r="AC18" i="3" l="1"/>
  <c r="Y21" i="3" s="1"/>
  <c r="U19" i="3"/>
  <c r="X18" i="3"/>
  <c r="V18" i="3" s="1"/>
  <c r="AB18" i="3"/>
  <c r="D22" i="3"/>
  <c r="E22" i="3" s="1"/>
  <c r="I21" i="3"/>
  <c r="C21" i="3"/>
  <c r="G21" i="3"/>
  <c r="N20" i="3"/>
  <c r="AD18" i="3" l="1"/>
  <c r="F22" i="3"/>
  <c r="C22" i="3" s="1"/>
  <c r="R20" i="3"/>
  <c r="W19" i="3"/>
  <c r="M21" i="3"/>
  <c r="L21" i="3"/>
  <c r="J21" i="3" l="1"/>
  <c r="D23" i="3" s="1"/>
  <c r="G22" i="3"/>
  <c r="AA19" i="3"/>
  <c r="Z19" i="3"/>
  <c r="AC19" i="3" s="1"/>
  <c r="T20" i="3"/>
  <c r="S20" i="3"/>
  <c r="N21" i="3"/>
  <c r="Q20" i="3" l="1"/>
  <c r="K22" i="3" s="1"/>
  <c r="H21" i="3"/>
  <c r="I22" i="3" s="1"/>
  <c r="U20" i="3"/>
  <c r="Y22" i="3"/>
  <c r="AB19" i="3"/>
  <c r="AD19" i="3" s="1"/>
  <c r="X19" i="3"/>
  <c r="V19" i="3" s="1"/>
  <c r="E23" i="3"/>
  <c r="F23" i="3"/>
  <c r="C23" i="3" s="1"/>
  <c r="M22" i="3" l="1"/>
  <c r="L22" i="3"/>
  <c r="O20" i="3"/>
  <c r="P21" i="3" s="1"/>
  <c r="J22" i="3"/>
  <c r="H22" i="3"/>
  <c r="N22" i="3"/>
  <c r="R21" i="3"/>
  <c r="W20" i="3"/>
  <c r="G23" i="3"/>
  <c r="I23" i="3" l="1"/>
  <c r="Z20" i="3"/>
  <c r="AA20" i="3"/>
  <c r="T21" i="3"/>
  <c r="S21" i="3"/>
  <c r="AC20" i="3" l="1"/>
  <c r="X20" i="3"/>
  <c r="V20" i="3"/>
  <c r="W21" i="3" s="1"/>
  <c r="Z21" i="3" s="1"/>
  <c r="Q21" i="3"/>
  <c r="O21" i="3" s="1"/>
  <c r="U21" i="3"/>
  <c r="K23" i="3"/>
  <c r="M23" i="3" s="1"/>
  <c r="R22" i="3"/>
  <c r="AB20" i="3"/>
  <c r="Y23" i="3"/>
  <c r="P22" i="3" l="1"/>
  <c r="T22" i="3" s="1"/>
  <c r="J23" i="3"/>
  <c r="H23" i="3" s="1"/>
  <c r="L23" i="3"/>
  <c r="AA21" i="3"/>
  <c r="AC21" i="3" s="1"/>
  <c r="AD20" i="3"/>
  <c r="S22" i="3" l="1"/>
  <c r="U22" i="3"/>
  <c r="Q22" i="3"/>
  <c r="N23" i="3"/>
  <c r="X21" i="3"/>
  <c r="V21" i="3" s="1"/>
  <c r="AB21" i="3"/>
  <c r="O22" i="3" l="1"/>
  <c r="P23" i="3" s="1"/>
  <c r="AD21" i="3"/>
  <c r="R23" i="3"/>
  <c r="W22" i="3"/>
  <c r="AA22" i="3" l="1"/>
  <c r="Z22" i="3"/>
  <c r="AC22" i="3" s="1"/>
  <c r="S23" i="3"/>
  <c r="T23" i="3"/>
  <c r="X22" i="3" l="1"/>
  <c r="V22" i="3"/>
  <c r="Q23" i="3"/>
  <c r="O23" i="3" s="1"/>
  <c r="U23" i="3"/>
  <c r="AB22" i="3"/>
  <c r="W23" i="3" l="1"/>
  <c r="AD22" i="3"/>
  <c r="AA23" i="3" l="1"/>
  <c r="Z23" i="3"/>
  <c r="AC23" i="3" s="1"/>
  <c r="AB23" i="3" l="1"/>
  <c r="AD23" i="3" s="1"/>
  <c r="X23" i="3"/>
  <c r="V23" i="3"/>
</calcChain>
</file>

<file path=xl/sharedStrings.xml><?xml version="1.0" encoding="utf-8"?>
<sst xmlns="http://schemas.openxmlformats.org/spreadsheetml/2006/main" count="85" uniqueCount="29">
  <si>
    <t>Week</t>
  </si>
  <si>
    <t>Demand</t>
  </si>
  <si>
    <t>Shipment</t>
  </si>
  <si>
    <t>Reception</t>
  </si>
  <si>
    <t>Stock</t>
  </si>
  <si>
    <t>Backorder</t>
  </si>
  <si>
    <t>ORDER</t>
  </si>
  <si>
    <t>Retailer</t>
  </si>
  <si>
    <t>startingStock</t>
  </si>
  <si>
    <t>backlogMultiplier</t>
  </si>
  <si>
    <t>leadtime</t>
  </si>
  <si>
    <t>startOrders</t>
  </si>
  <si>
    <t>PARAMS</t>
  </si>
  <si>
    <t>Default</t>
  </si>
  <si>
    <t>Transparent</t>
  </si>
  <si>
    <t>averageDemand</t>
  </si>
  <si>
    <t>Past 3 weeks</t>
  </si>
  <si>
    <t>Since begining</t>
  </si>
  <si>
    <t>sumIncoming</t>
  </si>
  <si>
    <t>Inc. ordered qties</t>
  </si>
  <si>
    <t>Inc. shipped qties + supplier backorder</t>
  </si>
  <si>
    <t>Wholesaler</t>
  </si>
  <si>
    <t>Distributor</t>
  </si>
  <si>
    <t>Manufacturer</t>
  </si>
  <si>
    <t>Cost</t>
  </si>
  <si>
    <t>stockCost</t>
  </si>
  <si>
    <t>backorderCost</t>
  </si>
  <si>
    <t>TOTAL</t>
  </si>
  <si>
    <t>Cumulative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</si>
</sst>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([$$-409]* #,##0_);_([$$-409]* \(#,##0\);_([$$-409]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0" fillId="3" borderId="0" xfId="0" applyFill="1"/>
    <xf numFmtId="0" fontId="2" fillId="0" borderId="4" xfId="0" applyFont="1" applyBorder="1"/>
    <xf numFmtId="0" fontId="0" fillId="0" borderId="5" xfId="0" applyBorder="1"/>
    <xf numFmtId="0" fontId="2" fillId="3" borderId="4" xfId="0" applyFont="1" applyFill="1" applyBorder="1"/>
    <xf numFmtId="0" fontId="0" fillId="4" borderId="5" xfId="0" applyFill="1" applyBorder="1"/>
    <xf numFmtId="0" fontId="0" fillId="0" borderId="4" xfId="0" applyBorder="1"/>
    <xf numFmtId="0" fontId="0" fillId="5" borderId="4" xfId="0" applyFill="1" applyBorder="1"/>
    <xf numFmtId="0" fontId="0" fillId="6" borderId="0" xfId="0" applyFill="1"/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7" borderId="5" xfId="0" applyFill="1" applyBorder="1"/>
    <xf numFmtId="164" fontId="0" fillId="0" borderId="7" xfId="1" applyNumberFormat="1" applyFont="1" applyBorder="1"/>
    <xf numFmtId="164" fontId="0" fillId="4" borderId="7" xfId="1" applyNumberFormat="1" applyFont="1" applyFill="1" applyBorder="1"/>
    <xf numFmtId="0" fontId="0" fillId="6" borderId="5" xfId="0" applyFill="1" applyBorder="1"/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12</xdr:row>
      <xdr:rowOff>127000</xdr:rowOff>
    </xdr:from>
    <xdr:to>
      <xdr:col>8</xdr:col>
      <xdr:colOff>190500</xdr:colOff>
      <xdr:row>32</xdr:row>
      <xdr:rowOff>101600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24BF618-F147-6B4E-9E2B-4F9DE052BB97}"/>
            </a:ext>
          </a:extLst>
        </xdr:cNvPr>
        <xdr:cNvSpPr txBox="1"/>
      </xdr:nvSpPr>
      <xdr:spPr>
        <a:xfrm>
          <a:off x="215900" y="2565400"/>
          <a:ext cx="10668000" cy="403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1"/>
            <a:t>Computer Order Calculation</a:t>
          </a:r>
          <a:r>
            <a:rPr lang="fr-FR" sz="1400" b="1" i="1" baseline="0"/>
            <a:t> :</a:t>
          </a:r>
          <a:endParaRPr lang="fr-FR" sz="1400" b="1" i="1"/>
        </a:p>
        <a:p>
          <a:r>
            <a:rPr lang="fr-FR" sz="1400" b="1"/>
            <a:t>Order = startingStock - currentStock + currentBacklog * backlogMultiplier + leadtime*averageDemand</a:t>
          </a:r>
          <a:r>
            <a:rPr lang="fr-FR" sz="1400" b="1" baseline="0"/>
            <a:t> </a:t>
          </a:r>
          <a:r>
            <a:rPr lang="fr-FR" sz="1400" b="1"/>
            <a:t>- sumIncoming </a:t>
          </a:r>
        </a:p>
        <a:p>
          <a:endParaRPr lang="fr-FR" sz="1100"/>
        </a:p>
        <a:p>
          <a:r>
            <a:rPr lang="fr-FR" sz="1400" b="1" i="1">
              <a:solidFill>
                <a:schemeClr val="tx1"/>
              </a:solidFill>
            </a:rPr>
            <a:t>Explanations :</a:t>
          </a:r>
        </a:p>
        <a:p>
          <a:r>
            <a:rPr lang="fr-FR" sz="1400" b="1"/>
            <a:t>backlogMultiplier</a:t>
          </a:r>
          <a:r>
            <a:rPr lang="fr-FR" sz="1400"/>
            <a:t> = 1,5 in </a:t>
          </a:r>
          <a:r>
            <a:rPr lang="fr-FR" sz="1400" u="sng"/>
            <a:t>default mode </a:t>
          </a:r>
          <a:r>
            <a:rPr lang="fr-FR" sz="1400"/>
            <a:t>: the computer exaggerates the response to backorders when the game is played blind</a:t>
          </a:r>
        </a:p>
        <a:p>
          <a:r>
            <a:rPr lang="fr-FR" sz="1400"/>
            <a:t>=&gt;</a:t>
          </a:r>
          <a:r>
            <a:rPr lang="fr-FR" sz="1400" baseline="0"/>
            <a:t> </a:t>
          </a:r>
          <a:r>
            <a:rPr lang="fr-FR" sz="1400"/>
            <a:t>but 1 in </a:t>
          </a:r>
          <a:r>
            <a:rPr lang="fr-FR" sz="1400" i="1" u="sng"/>
            <a:t>transparent mode</a:t>
          </a:r>
          <a:r>
            <a:rPr lang="fr-FR" sz="1400"/>
            <a:t> =&gt; no</a:t>
          </a:r>
          <a:r>
            <a:rPr lang="fr-FR" sz="1400" baseline="0"/>
            <a:t> exageration, we just want to fulfill backorder</a:t>
          </a:r>
          <a:endParaRPr lang="fr-FR" sz="1400"/>
        </a:p>
        <a:p>
          <a:endParaRPr lang="fr-FR" sz="1400"/>
        </a:p>
        <a:p>
          <a:r>
            <a:rPr lang="fr-FR" sz="1400" b="1"/>
            <a:t>averagePastDemand</a:t>
          </a:r>
          <a:r>
            <a:rPr lang="fr-FR" sz="1400"/>
            <a:t> = average demand for the past lead time duration (usually 3 weeks). If it is the beginning and no demand yet, we use the startOrders value (usually 4 pcs).</a:t>
          </a:r>
        </a:p>
        <a:p>
          <a:r>
            <a:rPr lang="fr-FR" sz="1400"/>
            <a:t>=&gt;In case of </a:t>
          </a:r>
          <a:r>
            <a:rPr lang="fr-FR" sz="1400" i="1" u="sng"/>
            <a:t>transparent mode </a:t>
          </a:r>
          <a:r>
            <a:rPr lang="fr-FR" sz="1400"/>
            <a:t>we look at demand since begining.</a:t>
          </a:r>
        </a:p>
        <a:p>
          <a:endParaRPr lang="fr-FR" sz="1400"/>
        </a:p>
        <a:p>
          <a:r>
            <a:rPr lang="fr-FR" sz="1400" b="1"/>
            <a:t>sumIncoming</a:t>
          </a:r>
          <a:r>
            <a:rPr lang="fr-FR" sz="1400"/>
            <a:t> = incoming ordered quantities (in case of LT 3weeks, there are 2 orders already incoming when calculation happens).</a:t>
          </a:r>
        </a:p>
        <a:p>
          <a:r>
            <a:rPr lang="fr-FR" sz="1400" i="1"/>
            <a:t>So at some point the computer may "forget" the remaining backlog of his supplier as it only looks at the currently ordered quantity =&gt; this leads to increased orders as well, a little like a human player would.</a:t>
          </a:r>
        </a:p>
        <a:p>
          <a:endParaRPr lang="fr-FR" sz="1400"/>
        </a:p>
        <a:p>
          <a:r>
            <a:rPr lang="fr-FR" sz="1400"/>
            <a:t>=&gt; In case of </a:t>
          </a:r>
          <a:r>
            <a:rPr lang="fr-FR" sz="1400" i="1" u="sng"/>
            <a:t>transparent mode</a:t>
          </a:r>
          <a:r>
            <a:rPr lang="fr-FR" sz="1400"/>
            <a:t>, </a:t>
          </a:r>
          <a:r>
            <a:rPr lang="fr-FR" sz="1400" b="1"/>
            <a:t>sumIncoming</a:t>
          </a:r>
          <a:r>
            <a:rPr lang="fr-FR" sz="1400"/>
            <a:t> = incoming actual quantities + supplier's backlog. The backlog of the supplier is never forgotten.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D522-7286-AB4B-A6C9-69A023C1AC39}">
  <dimension ref="A1:C9"/>
  <sheetViews>
    <sheetView tabSelected="1" workbookViewId="0">
      <selection activeCell="E9" sqref="E9"/>
    </sheetView>
  </sheetViews>
  <sheetFormatPr baseColWidth="10" defaultRowHeight="16" x14ac:dyDescent="0.2"/>
  <cols>
    <col min="1" max="1" width="32.5" customWidth="1"/>
    <col min="2" max="2" width="21" customWidth="1"/>
    <col min="3" max="3" width="32.6640625" customWidth="1"/>
  </cols>
  <sheetData>
    <row r="1" spans="1:3" x14ac:dyDescent="0.2">
      <c r="A1" s="1" t="s">
        <v>12</v>
      </c>
      <c r="B1" s="1" t="s">
        <v>13</v>
      </c>
      <c r="C1" s="1" t="s">
        <v>14</v>
      </c>
    </row>
    <row r="2" spans="1:3" x14ac:dyDescent="0.2">
      <c r="A2" t="s">
        <v>8</v>
      </c>
      <c r="B2">
        <v>12</v>
      </c>
      <c r="C2">
        <v>12</v>
      </c>
    </row>
    <row r="3" spans="1:3" x14ac:dyDescent="0.2">
      <c r="A3" t="s">
        <v>11</v>
      </c>
      <c r="B3">
        <v>4</v>
      </c>
      <c r="C3">
        <v>4</v>
      </c>
    </row>
    <row r="4" spans="1:3" x14ac:dyDescent="0.2">
      <c r="A4" t="s">
        <v>10</v>
      </c>
      <c r="B4">
        <v>3</v>
      </c>
      <c r="C4">
        <v>3</v>
      </c>
    </row>
    <row r="5" spans="1:3" x14ac:dyDescent="0.2">
      <c r="A5" t="s">
        <v>9</v>
      </c>
      <c r="B5" s="16">
        <v>1.5</v>
      </c>
      <c r="C5" s="16">
        <v>1</v>
      </c>
    </row>
    <row r="6" spans="1:3" x14ac:dyDescent="0.2">
      <c r="A6" t="s">
        <v>15</v>
      </c>
      <c r="B6" s="16" t="s">
        <v>16</v>
      </c>
      <c r="C6" s="16" t="s">
        <v>17</v>
      </c>
    </row>
    <row r="7" spans="1:3" x14ac:dyDescent="0.2">
      <c r="A7" t="s">
        <v>18</v>
      </c>
      <c r="B7" s="16" t="s">
        <v>19</v>
      </c>
      <c r="C7" s="16" t="s">
        <v>20</v>
      </c>
    </row>
    <row r="8" spans="1:3" x14ac:dyDescent="0.2">
      <c r="A8" t="s">
        <v>25</v>
      </c>
      <c r="B8">
        <v>0.5</v>
      </c>
      <c r="C8">
        <v>0.5</v>
      </c>
    </row>
    <row r="9" spans="1:3" x14ac:dyDescent="0.2">
      <c r="A9" t="s">
        <v>26</v>
      </c>
      <c r="B9">
        <v>1</v>
      </c>
      <c r="C9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9CD9-2586-BD49-9D80-6C8F29D31EB5}">
  <dimension ref="A1:AD23"/>
  <sheetViews>
    <sheetView workbookViewId="0">
      <selection activeCell="H7" sqref="H7"/>
    </sheetView>
  </sheetViews>
  <sheetFormatPr baseColWidth="10" defaultRowHeight="16" x14ac:dyDescent="0.2"/>
  <cols>
    <col min="1" max="1" width="5.83203125" bestFit="1" customWidth="1"/>
    <col min="2" max="2" width="8.1640625" style="3" bestFit="1" customWidth="1"/>
    <col min="3" max="3" width="9" bestFit="1" customWidth="1"/>
    <col min="4" max="4" width="9.33203125" bestFit="1" customWidth="1"/>
    <col min="5" max="5" width="5.5" bestFit="1" customWidth="1"/>
    <col min="6" max="6" width="9.33203125" bestFit="1" customWidth="1"/>
    <col min="7" max="7" width="5.1640625" bestFit="1" customWidth="1"/>
    <col min="8" max="8" width="7" style="4" customWidth="1"/>
    <col min="9" max="9" width="8" style="7" bestFit="1" customWidth="1"/>
    <col min="10" max="10" width="9" bestFit="1" customWidth="1"/>
    <col min="11" max="11" width="9.33203125" bestFit="1" customWidth="1"/>
    <col min="12" max="12" width="5.5" bestFit="1" customWidth="1"/>
    <col min="13" max="13" width="9.33203125" bestFit="1" customWidth="1"/>
    <col min="14" max="14" width="6.1640625" bestFit="1" customWidth="1"/>
    <col min="15" max="15" width="7" style="4" customWidth="1"/>
    <col min="16" max="16" width="8" style="7" bestFit="1" customWidth="1"/>
    <col min="17" max="17" width="9" bestFit="1" customWidth="1"/>
    <col min="18" max="18" width="9.33203125" bestFit="1" customWidth="1"/>
    <col min="19" max="19" width="5.5" bestFit="1" customWidth="1"/>
    <col min="20" max="20" width="9.33203125" bestFit="1" customWidth="1"/>
    <col min="21" max="21" width="6.1640625" bestFit="1" customWidth="1"/>
    <col min="22" max="22" width="7" style="4" customWidth="1"/>
    <col min="23" max="23" width="8" style="7" bestFit="1" customWidth="1"/>
    <col min="24" max="24" width="9" bestFit="1" customWidth="1"/>
    <col min="25" max="25" width="9.33203125" bestFit="1" customWidth="1"/>
    <col min="26" max="26" width="5.5" bestFit="1" customWidth="1"/>
    <col min="27" max="27" width="9.33203125" bestFit="1" customWidth="1"/>
    <col min="28" max="28" width="5.1640625" bestFit="1" customWidth="1"/>
    <col min="29" max="29" width="7" style="4" customWidth="1"/>
    <col min="30" max="30" width="14.33203125" style="11" bestFit="1" customWidth="1"/>
  </cols>
  <sheetData>
    <row r="1" spans="1:30" x14ac:dyDescent="0.2">
      <c r="B1" s="17" t="s">
        <v>7</v>
      </c>
      <c r="C1" s="18"/>
      <c r="D1" s="18"/>
      <c r="E1" s="18"/>
      <c r="F1" s="18"/>
      <c r="G1" s="18"/>
      <c r="H1" s="19"/>
      <c r="I1" s="17" t="s">
        <v>21</v>
      </c>
      <c r="J1" s="18"/>
      <c r="K1" s="18"/>
      <c r="L1" s="18"/>
      <c r="M1" s="18"/>
      <c r="N1" s="18"/>
      <c r="O1" s="19"/>
      <c r="P1" s="17" t="s">
        <v>22</v>
      </c>
      <c r="Q1" s="18"/>
      <c r="R1" s="18"/>
      <c r="S1" s="18"/>
      <c r="T1" s="18"/>
      <c r="U1" s="18"/>
      <c r="V1" s="19"/>
      <c r="W1" s="17" t="s">
        <v>23</v>
      </c>
      <c r="X1" s="18"/>
      <c r="Y1" s="18"/>
      <c r="Z1" s="18"/>
      <c r="AA1" s="18"/>
      <c r="AB1" s="18"/>
      <c r="AC1" s="19"/>
      <c r="AD1" s="10" t="s">
        <v>27</v>
      </c>
    </row>
    <row r="2" spans="1:30" x14ac:dyDescent="0.2">
      <c r="A2" t="s">
        <v>0</v>
      </c>
      <c r="B2" s="3" t="s">
        <v>1</v>
      </c>
      <c r="C2" t="s">
        <v>2</v>
      </c>
      <c r="D2" t="s">
        <v>3</v>
      </c>
      <c r="E2" t="s">
        <v>4</v>
      </c>
      <c r="F2" t="s">
        <v>5</v>
      </c>
      <c r="G2" t="s">
        <v>24</v>
      </c>
      <c r="H2" s="4" t="s">
        <v>6</v>
      </c>
      <c r="I2" s="7" t="s">
        <v>1</v>
      </c>
      <c r="J2" t="s">
        <v>2</v>
      </c>
      <c r="K2" t="s">
        <v>3</v>
      </c>
      <c r="L2" t="s">
        <v>4</v>
      </c>
      <c r="M2" t="s">
        <v>5</v>
      </c>
      <c r="N2" t="s">
        <v>24</v>
      </c>
      <c r="O2" s="4" t="s">
        <v>6</v>
      </c>
      <c r="P2" s="7" t="s">
        <v>1</v>
      </c>
      <c r="Q2" t="s">
        <v>2</v>
      </c>
      <c r="R2" t="s">
        <v>3</v>
      </c>
      <c r="S2" t="s">
        <v>4</v>
      </c>
      <c r="T2" t="s">
        <v>5</v>
      </c>
      <c r="U2" t="s">
        <v>24</v>
      </c>
      <c r="V2" s="4" t="s">
        <v>6</v>
      </c>
      <c r="W2" s="7" t="s">
        <v>1</v>
      </c>
      <c r="X2" t="s">
        <v>2</v>
      </c>
      <c r="Y2" t="s">
        <v>3</v>
      </c>
      <c r="Z2" t="s">
        <v>4</v>
      </c>
      <c r="AA2" t="s">
        <v>5</v>
      </c>
      <c r="AB2" t="s">
        <v>24</v>
      </c>
      <c r="AC2" s="4" t="s">
        <v>6</v>
      </c>
      <c r="AD2" s="11" t="s">
        <v>28</v>
      </c>
    </row>
    <row r="3" spans="1:30" s="2" customFormat="1" x14ac:dyDescent="0.2">
      <c r="A3" s="2">
        <v>0</v>
      </c>
      <c r="B3" s="5">
        <v>4</v>
      </c>
      <c r="C3" s="2">
        <f>Variables!$B$3</f>
        <v>4</v>
      </c>
      <c r="D3" s="2">
        <f>Variables!$B$3</f>
        <v>4</v>
      </c>
      <c r="E3" s="2">
        <f>Variables!$B$2</f>
        <v>12</v>
      </c>
      <c r="F3" s="2">
        <v>0</v>
      </c>
      <c r="G3" s="2">
        <f>E3*Variables!$B$8+F3*Variables!$B$9</f>
        <v>6</v>
      </c>
      <c r="H3" s="12">
        <f>ROUND(MAX(0,Variables!$B$2-'Default Mode'!E3+Variables!$B$5*'Default Mode'!F3+Variables!$B$4*AVERAGE('Default Mode'!B$3:B3)-(Variables!$B$4-1)*Variables!$B$3),0)</f>
        <v>4</v>
      </c>
      <c r="I3" s="2">
        <f>Variables!$B$3</f>
        <v>4</v>
      </c>
      <c r="J3" s="2">
        <f>Variables!$B$3</f>
        <v>4</v>
      </c>
      <c r="K3" s="2">
        <f>Variables!$B$3</f>
        <v>4</v>
      </c>
      <c r="L3" s="2">
        <f>Variables!$B$2</f>
        <v>12</v>
      </c>
      <c r="M3" s="2">
        <v>0</v>
      </c>
      <c r="N3" s="2">
        <f>L3*Variables!$B$8+M3*Variables!$B$9</f>
        <v>6</v>
      </c>
      <c r="O3" s="12">
        <f>ROUND(MAX(0,Variables!$B$2-'Default Mode'!L3+Variables!$B$5*'Default Mode'!M3+Variables!$B$4*AVERAGE('Default Mode'!I$3:I3)-(Variables!$B$4-1)*Variables!$B$3),0)</f>
        <v>4</v>
      </c>
      <c r="P3" s="2">
        <f>Variables!$B$3</f>
        <v>4</v>
      </c>
      <c r="Q3" s="2">
        <f>Variables!$B$3</f>
        <v>4</v>
      </c>
      <c r="R3" s="2">
        <f>Variables!$B$3</f>
        <v>4</v>
      </c>
      <c r="S3" s="2">
        <f>Variables!$B$2</f>
        <v>12</v>
      </c>
      <c r="T3" s="2">
        <v>0</v>
      </c>
      <c r="U3" s="2">
        <f>S3*Variables!$B$8+T3*Variables!$B$9</f>
        <v>6</v>
      </c>
      <c r="V3" s="12">
        <f>ROUND(MAX(0,Variables!$B$2-'Default Mode'!S3+Variables!$B$5*'Default Mode'!T3+Variables!$B$4*AVERAGE('Default Mode'!P$3:P3)-(Variables!$B$4-1)*Variables!$B$3),0)</f>
        <v>4</v>
      </c>
      <c r="W3" s="2">
        <f>Variables!$B$3</f>
        <v>4</v>
      </c>
      <c r="X3" s="2">
        <f>Variables!$B$3</f>
        <v>4</v>
      </c>
      <c r="Y3" s="2">
        <f>Variables!$B$3</f>
        <v>4</v>
      </c>
      <c r="Z3" s="2">
        <f>Variables!$B$2</f>
        <v>12</v>
      </c>
      <c r="AA3" s="2">
        <v>0</v>
      </c>
      <c r="AB3" s="2">
        <f>Z3*Variables!$B$8+AA3*Variables!$B$9</f>
        <v>6</v>
      </c>
      <c r="AC3" s="12">
        <f>ROUND(MAX(0,Variables!$B$2-'Default Mode'!Z3+Variables!$B$5*'Default Mode'!AA3+Variables!$B$4*AVERAGE('Default Mode'!W$3:W3)-(Variables!$B$4-1)*Variables!$B$3),0)</f>
        <v>4</v>
      </c>
      <c r="AD3" s="13">
        <f>AB3+U3+N3+G3</f>
        <v>24</v>
      </c>
    </row>
    <row r="4" spans="1:30" s="2" customFormat="1" x14ac:dyDescent="0.2">
      <c r="A4" s="2">
        <f>A3+1</f>
        <v>1</v>
      </c>
      <c r="B4" s="5">
        <v>4</v>
      </c>
      <c r="C4">
        <f>MAX(0,F3+B4-F4)</f>
        <v>4</v>
      </c>
      <c r="D4" s="2">
        <f>Variables!$B$3</f>
        <v>4</v>
      </c>
      <c r="E4">
        <f>MAX(E3-F3+D4-B4,0)</f>
        <v>12</v>
      </c>
      <c r="F4">
        <f>MAX(0,F3-E3+B4-D4)</f>
        <v>0</v>
      </c>
      <c r="G4">
        <f>G3+E4*Variables!$B$8+F4*Variables!$B$9</f>
        <v>12</v>
      </c>
      <c r="H4" s="12">
        <f>ROUND(MAX(0,Variables!$B$2-'Default Mode'!E4+Variables!$B$5*'Default Mode'!F4+Variables!$B$4*AVERAGE('Default Mode'!B$3:B4)-(Variables!$B$4-1)*Variables!$B$3),0)</f>
        <v>4</v>
      </c>
      <c r="I4" s="8">
        <f>H3</f>
        <v>4</v>
      </c>
      <c r="J4">
        <f>MAX(0,M3+I4-M4)</f>
        <v>4</v>
      </c>
      <c r="K4" s="2">
        <f>Variables!$B$3</f>
        <v>4</v>
      </c>
      <c r="L4">
        <f>MAX(L3-M3+K4-I4,0)</f>
        <v>12</v>
      </c>
      <c r="M4">
        <f>MAX(0,M3-L3+I4-K4)</f>
        <v>0</v>
      </c>
      <c r="N4">
        <f>N3+L4*Variables!$B$8+M4*Variables!$B$9</f>
        <v>12</v>
      </c>
      <c r="O4" s="12">
        <f>ROUND(MAX(0,Variables!$B$2-'Default Mode'!L4+Variables!$B$5*'Default Mode'!M4+Variables!$B$4*AVERAGE('Default Mode'!I$3:I4)-(Variables!$B$4-1)*Variables!$B$3),0)</f>
        <v>4</v>
      </c>
      <c r="P4" s="8">
        <f>O3</f>
        <v>4</v>
      </c>
      <c r="Q4">
        <f>MAX(0,T3+P4-T4)</f>
        <v>4</v>
      </c>
      <c r="R4" s="2">
        <f>Variables!$B$3</f>
        <v>4</v>
      </c>
      <c r="S4">
        <f>MAX(S3-T3+R4-P4,0)</f>
        <v>12</v>
      </c>
      <c r="T4">
        <f>MAX(0,T3-S3+P4-R4)</f>
        <v>0</v>
      </c>
      <c r="U4">
        <f>U3+S4*Variables!$B$8+T4*Variables!$B$9</f>
        <v>12</v>
      </c>
      <c r="V4" s="12">
        <f>ROUND(MAX(0,Variables!$B$2-'Default Mode'!S4+Variables!$B$5*'Default Mode'!T4+Variables!$B$4*AVERAGE('Default Mode'!P$3:P4)-(Variables!$B$4-1)*Variables!$B$3),0)</f>
        <v>4</v>
      </c>
      <c r="W4" s="8">
        <f>V3</f>
        <v>4</v>
      </c>
      <c r="X4">
        <f>MAX(0,AA3+W4-AA4)</f>
        <v>4</v>
      </c>
      <c r="Y4" s="2">
        <f>Variables!$B$3</f>
        <v>4</v>
      </c>
      <c r="Z4">
        <f>MAX(Z3-AA3+Y4-W4,0)</f>
        <v>12</v>
      </c>
      <c r="AA4">
        <f>MAX(0,AA3-Z3+W4-Y4)</f>
        <v>0</v>
      </c>
      <c r="AB4">
        <f>AB3+Z4*Variables!$B$8+AA4*Variables!$B$9</f>
        <v>12</v>
      </c>
      <c r="AC4" s="12">
        <f>ROUND(MAX(0,Variables!$B$2-'Default Mode'!Z4+Variables!$B$5*'Default Mode'!AA4+Variables!$B$4*AVERAGE('Default Mode'!W$3:W4)-(Variables!$B$4-1)*Variables!$B$3),0)</f>
        <v>4</v>
      </c>
      <c r="AD4" s="13">
        <f t="shared" ref="AD4:AD23" si="0">AB4+U4+N4+G4</f>
        <v>48</v>
      </c>
    </row>
    <row r="5" spans="1:30" s="2" customFormat="1" x14ac:dyDescent="0.2">
      <c r="A5" s="2">
        <f t="shared" ref="A5:A23" si="1">A4+1</f>
        <v>2</v>
      </c>
      <c r="B5" s="5">
        <v>4</v>
      </c>
      <c r="C5">
        <f t="shared" ref="C5:C18" si="2">MAX(0,F4+B5-F5)</f>
        <v>4</v>
      </c>
      <c r="D5">
        <f>J3</f>
        <v>4</v>
      </c>
      <c r="E5">
        <f t="shared" ref="E5:E18" si="3">MAX(E4-F4+D5-B5,0)</f>
        <v>12</v>
      </c>
      <c r="F5">
        <f t="shared" ref="F5:F6" si="4">MAX(0,F4-E4+B5-D5)</f>
        <v>0</v>
      </c>
      <c r="G5">
        <f>G4+E5*Variables!$B$8+F5*Variables!$B$9</f>
        <v>18</v>
      </c>
      <c r="H5" s="6">
        <f>ROUND(MAX(0,Variables!$B$2-'Default Mode'!E5+Variables!$B$5*'Default Mode'!F5+Variables!$B$4*AVERAGE('Default Mode'!B3:B5)-SUM(H3:H4)),0)</f>
        <v>4</v>
      </c>
      <c r="I5" s="8">
        <f t="shared" ref="I5:I23" si="5">H4</f>
        <v>4</v>
      </c>
      <c r="J5">
        <f t="shared" ref="J5:J23" si="6">MAX(0,M4+I5-M5)</f>
        <v>4</v>
      </c>
      <c r="K5">
        <f>Q3</f>
        <v>4</v>
      </c>
      <c r="L5">
        <f t="shared" ref="L5:L23" si="7">MAX(L4-M4+K5-I5,0)</f>
        <v>12</v>
      </c>
      <c r="M5">
        <f t="shared" ref="M5:M23" si="8">MAX(0,M4-L4+I5-K5)</f>
        <v>0</v>
      </c>
      <c r="N5">
        <f>N4+L5*Variables!$B$8+M5*Variables!$B$9</f>
        <v>18</v>
      </c>
      <c r="O5" s="6">
        <f>ROUND(MAX(0,Variables!$B$2-'Default Mode'!L5+Variables!$B$5*'Default Mode'!M5+Variables!$B$4*AVERAGE('Default Mode'!I3:I5)-SUM(O3:O4)),0)</f>
        <v>4</v>
      </c>
      <c r="P5" s="8">
        <f t="shared" ref="P5:P23" si="9">O4</f>
        <v>4</v>
      </c>
      <c r="Q5">
        <f t="shared" ref="Q5:Q23" si="10">MAX(0,T4+P5-T5)</f>
        <v>4</v>
      </c>
      <c r="R5">
        <f>X3</f>
        <v>4</v>
      </c>
      <c r="S5">
        <f t="shared" ref="S5:S23" si="11">MAX(S4-T4+R5-P5,0)</f>
        <v>12</v>
      </c>
      <c r="T5">
        <f t="shared" ref="T5:T23" si="12">MAX(0,T4-S4+P5-R5)</f>
        <v>0</v>
      </c>
      <c r="U5">
        <f>U4+S5*Variables!$B$8+T5*Variables!$B$9</f>
        <v>18</v>
      </c>
      <c r="V5" s="6">
        <f>ROUND(MAX(0,Variables!$B$2-'Default Mode'!S5+Variables!$B$5*'Default Mode'!T5+Variables!$B$4*AVERAGE('Default Mode'!P3:P5)-SUM(V3:V4)),0)</f>
        <v>4</v>
      </c>
      <c r="W5" s="8">
        <f t="shared" ref="W5:W23" si="13">V4</f>
        <v>4</v>
      </c>
      <c r="X5">
        <f t="shared" ref="X5:X23" si="14">MAX(0,AA4+W5-AA5)</f>
        <v>4</v>
      </c>
      <c r="Y5" s="2">
        <f>Variables!$B$3</f>
        <v>4</v>
      </c>
      <c r="Z5">
        <f t="shared" ref="Z5:Z23" si="15">MAX(Z4-AA4+Y5-W5,0)</f>
        <v>12</v>
      </c>
      <c r="AA5">
        <f t="shared" ref="AA5:AA23" si="16">MAX(0,AA4-Z4+W5-Y5)</f>
        <v>0</v>
      </c>
      <c r="AB5">
        <f>AB4+Z5*Variables!$B$8+AA5*Variables!$B$9</f>
        <v>18</v>
      </c>
      <c r="AC5" s="6">
        <f>ROUND(MAX(0,Variables!$B$2-'Default Mode'!Z5+Variables!$B$5*'Default Mode'!AA5+Variables!$B$4*AVERAGE('Default Mode'!W3:W5)-SUM(AC3:AC4)),0)</f>
        <v>4</v>
      </c>
      <c r="AD5" s="13">
        <f t="shared" si="0"/>
        <v>72</v>
      </c>
    </row>
    <row r="6" spans="1:30" x14ac:dyDescent="0.2">
      <c r="A6" s="2">
        <f t="shared" si="1"/>
        <v>3</v>
      </c>
      <c r="B6" s="3">
        <v>4</v>
      </c>
      <c r="C6">
        <f t="shared" si="2"/>
        <v>4</v>
      </c>
      <c r="D6">
        <f t="shared" ref="D6:D18" si="17">J4</f>
        <v>4</v>
      </c>
      <c r="E6">
        <f t="shared" si="3"/>
        <v>12</v>
      </c>
      <c r="F6">
        <f t="shared" si="4"/>
        <v>0</v>
      </c>
      <c r="G6">
        <f>G5+E6*Variables!$B$8+F6*Variables!$B$9</f>
        <v>24</v>
      </c>
      <c r="H6" s="6">
        <f>ROUND(MAX(0,Variables!$B$2-'Default Mode'!E6+Variables!$B$5*'Default Mode'!F6+Variables!$B$4*AVERAGE('Default Mode'!B4:B6)-SUM(H4:H5)),0)</f>
        <v>4</v>
      </c>
      <c r="I6" s="8">
        <f t="shared" si="5"/>
        <v>4</v>
      </c>
      <c r="J6">
        <f t="shared" si="6"/>
        <v>4</v>
      </c>
      <c r="K6">
        <f t="shared" ref="K6:K23" si="18">Q4</f>
        <v>4</v>
      </c>
      <c r="L6">
        <f t="shared" si="7"/>
        <v>12</v>
      </c>
      <c r="M6">
        <f t="shared" si="8"/>
        <v>0</v>
      </c>
      <c r="N6">
        <f>N5+L6*Variables!$B$8+M6*Variables!$B$9</f>
        <v>24</v>
      </c>
      <c r="O6" s="6">
        <f>ROUND(MAX(0,Variables!$B$2-'Default Mode'!L6+Variables!$B$5*'Default Mode'!M6+Variables!$B$4*AVERAGE('Default Mode'!I4:I6)-SUM(O4:O5)),0)</f>
        <v>4</v>
      </c>
      <c r="P6" s="8">
        <f t="shared" si="9"/>
        <v>4</v>
      </c>
      <c r="Q6">
        <f t="shared" si="10"/>
        <v>4</v>
      </c>
      <c r="R6">
        <f t="shared" ref="R6:R23" si="19">X4</f>
        <v>4</v>
      </c>
      <c r="S6">
        <f t="shared" si="11"/>
        <v>12</v>
      </c>
      <c r="T6">
        <f t="shared" si="12"/>
        <v>0</v>
      </c>
      <c r="U6">
        <f>U5+S6*Variables!$B$8+T6*Variables!$B$9</f>
        <v>24</v>
      </c>
      <c r="V6" s="6">
        <f>ROUND(MAX(0,Variables!$B$2-'Default Mode'!S6+Variables!$B$5*'Default Mode'!T6+Variables!$B$4*AVERAGE('Default Mode'!P4:P6)-SUM(V4:V5)),0)</f>
        <v>4</v>
      </c>
      <c r="W6" s="8">
        <f t="shared" si="13"/>
        <v>4</v>
      </c>
      <c r="X6">
        <f t="shared" si="14"/>
        <v>4</v>
      </c>
      <c r="Y6" s="9">
        <f>AC3</f>
        <v>4</v>
      </c>
      <c r="Z6">
        <f t="shared" si="15"/>
        <v>12</v>
      </c>
      <c r="AA6">
        <f t="shared" si="16"/>
        <v>0</v>
      </c>
      <c r="AB6">
        <f>AB5+Z6*Variables!$B$8+AA6*Variables!$B$9</f>
        <v>24</v>
      </c>
      <c r="AC6" s="6">
        <f>ROUND(MAX(0,Variables!$B$2-'Default Mode'!Z6+Variables!$B$5*'Default Mode'!AA6+Variables!$B$4*AVERAGE('Default Mode'!W4:W6)-SUM(AC4:AC5)),0)</f>
        <v>4</v>
      </c>
      <c r="AD6" s="13">
        <f t="shared" si="0"/>
        <v>96</v>
      </c>
    </row>
    <row r="7" spans="1:30" x14ac:dyDescent="0.2">
      <c r="A7" s="2">
        <f t="shared" si="1"/>
        <v>4</v>
      </c>
      <c r="B7" s="3">
        <v>4</v>
      </c>
      <c r="C7">
        <f t="shared" si="2"/>
        <v>4</v>
      </c>
      <c r="D7">
        <f t="shared" si="17"/>
        <v>4</v>
      </c>
      <c r="E7">
        <f t="shared" si="3"/>
        <v>12</v>
      </c>
      <c r="F7">
        <f t="shared" ref="F7:F18" si="20">MAX(0,F6-E6+B7-D7)</f>
        <v>0</v>
      </c>
      <c r="G7">
        <f>G6+E7*Variables!$B$8+F7*Variables!$B$9</f>
        <v>30</v>
      </c>
      <c r="H7" s="6">
        <f>ROUND(MAX(0,Variables!$B$2-'Default Mode'!E7+Variables!$B$5*'Default Mode'!F7+Variables!$B$4*AVERAGE('Default Mode'!B5:B7)-SUM(H5:H6)),0)</f>
        <v>4</v>
      </c>
      <c r="I7" s="8">
        <f t="shared" si="5"/>
        <v>4</v>
      </c>
      <c r="J7">
        <f t="shared" si="6"/>
        <v>4</v>
      </c>
      <c r="K7">
        <f t="shared" si="18"/>
        <v>4</v>
      </c>
      <c r="L7">
        <f t="shared" si="7"/>
        <v>12</v>
      </c>
      <c r="M7">
        <f t="shared" si="8"/>
        <v>0</v>
      </c>
      <c r="N7">
        <f>N6+L7*Variables!$B$8+M7*Variables!$B$9</f>
        <v>30</v>
      </c>
      <c r="O7" s="6">
        <f>ROUND(MAX(0,Variables!$B$2-'Default Mode'!L7+Variables!$B$5*'Default Mode'!M7+Variables!$B$4*AVERAGE('Default Mode'!I5:I7)-SUM(O5:O6)),0)</f>
        <v>4</v>
      </c>
      <c r="P7" s="8">
        <f t="shared" si="9"/>
        <v>4</v>
      </c>
      <c r="Q7">
        <f t="shared" si="10"/>
        <v>4</v>
      </c>
      <c r="R7">
        <f t="shared" si="19"/>
        <v>4</v>
      </c>
      <c r="S7">
        <f t="shared" si="11"/>
        <v>12</v>
      </c>
      <c r="T7">
        <f t="shared" si="12"/>
        <v>0</v>
      </c>
      <c r="U7">
        <f>U6+S7*Variables!$B$8+T7*Variables!$B$9</f>
        <v>30</v>
      </c>
      <c r="V7" s="6">
        <f>ROUND(MAX(0,Variables!$B$2-'Default Mode'!S7+Variables!$B$5*'Default Mode'!T7+Variables!$B$4*AVERAGE('Default Mode'!P5:P7)-SUM(V5:V6)),0)</f>
        <v>4</v>
      </c>
      <c r="W7" s="8">
        <f t="shared" si="13"/>
        <v>4</v>
      </c>
      <c r="X7">
        <f t="shared" si="14"/>
        <v>4</v>
      </c>
      <c r="Y7" s="9">
        <f t="shared" ref="Y7:Y23" si="21">AC4</f>
        <v>4</v>
      </c>
      <c r="Z7">
        <f t="shared" si="15"/>
        <v>12</v>
      </c>
      <c r="AA7">
        <f t="shared" si="16"/>
        <v>0</v>
      </c>
      <c r="AB7">
        <f>AB6+Z7*Variables!$B$8+AA7*Variables!$B$9</f>
        <v>30</v>
      </c>
      <c r="AC7" s="6">
        <f>ROUND(MAX(0,Variables!$B$2-'Default Mode'!Z7+Variables!$B$5*'Default Mode'!AA7+Variables!$B$4*AVERAGE('Default Mode'!W5:W7)-SUM(AC5:AC6)),0)</f>
        <v>4</v>
      </c>
      <c r="AD7" s="13">
        <f t="shared" si="0"/>
        <v>120</v>
      </c>
    </row>
    <row r="8" spans="1:30" x14ac:dyDescent="0.2">
      <c r="A8" s="2">
        <f t="shared" si="1"/>
        <v>5</v>
      </c>
      <c r="B8" s="3">
        <v>8</v>
      </c>
      <c r="C8">
        <f t="shared" si="2"/>
        <v>8</v>
      </c>
      <c r="D8">
        <f t="shared" si="17"/>
        <v>4</v>
      </c>
      <c r="E8">
        <f t="shared" si="3"/>
        <v>8</v>
      </c>
      <c r="F8">
        <f t="shared" si="20"/>
        <v>0</v>
      </c>
      <c r="G8">
        <f>G7+E8*Variables!$B$8+F8*Variables!$B$9</f>
        <v>34</v>
      </c>
      <c r="H8" s="6">
        <f>ROUND(MAX(0,Variables!$B$2-'Default Mode'!E8+Variables!$B$5*'Default Mode'!F8+Variables!$B$4*AVERAGE('Default Mode'!B6:B8)-SUM(H6:H7)),0)</f>
        <v>12</v>
      </c>
      <c r="I8" s="8">
        <f t="shared" si="5"/>
        <v>4</v>
      </c>
      <c r="J8">
        <f t="shared" si="6"/>
        <v>4</v>
      </c>
      <c r="K8">
        <f t="shared" si="18"/>
        <v>4</v>
      </c>
      <c r="L8">
        <f t="shared" si="7"/>
        <v>12</v>
      </c>
      <c r="M8">
        <f t="shared" si="8"/>
        <v>0</v>
      </c>
      <c r="N8">
        <f>N7+L8*Variables!$B$8+M8*Variables!$B$9</f>
        <v>36</v>
      </c>
      <c r="O8" s="6">
        <f>ROUND(MAX(0,Variables!$B$2-'Default Mode'!L8+Variables!$B$5*'Default Mode'!M8+Variables!$B$4*AVERAGE('Default Mode'!I6:I8)-SUM(O6:O7)),0)</f>
        <v>4</v>
      </c>
      <c r="P8" s="8">
        <f t="shared" si="9"/>
        <v>4</v>
      </c>
      <c r="Q8">
        <f t="shared" si="10"/>
        <v>4</v>
      </c>
      <c r="R8">
        <f t="shared" si="19"/>
        <v>4</v>
      </c>
      <c r="S8">
        <f t="shared" si="11"/>
        <v>12</v>
      </c>
      <c r="T8">
        <f t="shared" si="12"/>
        <v>0</v>
      </c>
      <c r="U8">
        <f>U7+S8*Variables!$B$8+T8*Variables!$B$9</f>
        <v>36</v>
      </c>
      <c r="V8" s="6">
        <f>ROUND(MAX(0,Variables!$B$2-'Default Mode'!S8+Variables!$B$5*'Default Mode'!T8+Variables!$B$4*AVERAGE('Default Mode'!P6:P8)-SUM(V6:V7)),0)</f>
        <v>4</v>
      </c>
      <c r="W8" s="8">
        <f t="shared" si="13"/>
        <v>4</v>
      </c>
      <c r="X8">
        <f t="shared" si="14"/>
        <v>4</v>
      </c>
      <c r="Y8" s="9">
        <f t="shared" si="21"/>
        <v>4</v>
      </c>
      <c r="Z8">
        <f t="shared" si="15"/>
        <v>12</v>
      </c>
      <c r="AA8">
        <f t="shared" si="16"/>
        <v>0</v>
      </c>
      <c r="AB8">
        <f>AB7+Z8*Variables!$B$8+AA8*Variables!$B$9</f>
        <v>36</v>
      </c>
      <c r="AC8" s="6">
        <f>ROUND(MAX(0,Variables!$B$2-'Default Mode'!Z8+Variables!$B$5*'Default Mode'!AA8+Variables!$B$4*AVERAGE('Default Mode'!W6:W8)-SUM(AC6:AC7)),0)</f>
        <v>4</v>
      </c>
      <c r="AD8" s="13">
        <f t="shared" si="0"/>
        <v>142</v>
      </c>
    </row>
    <row r="9" spans="1:30" x14ac:dyDescent="0.2">
      <c r="A9" s="2">
        <f t="shared" si="1"/>
        <v>6</v>
      </c>
      <c r="B9" s="3">
        <v>8</v>
      </c>
      <c r="C9">
        <f t="shared" si="2"/>
        <v>8</v>
      </c>
      <c r="D9">
        <f t="shared" si="17"/>
        <v>4</v>
      </c>
      <c r="E9">
        <f t="shared" si="3"/>
        <v>4</v>
      </c>
      <c r="F9">
        <f t="shared" si="20"/>
        <v>0</v>
      </c>
      <c r="G9">
        <f>G8+E9*Variables!$B$8+F9*Variables!$B$9</f>
        <v>36</v>
      </c>
      <c r="H9" s="6">
        <f>ROUND(MAX(0,Variables!$B$2-'Default Mode'!E9+Variables!$B$5*'Default Mode'!F9+Variables!$B$4*AVERAGE('Default Mode'!B7:B9)-SUM(H7:H8)),0)</f>
        <v>12</v>
      </c>
      <c r="I9" s="8">
        <f t="shared" si="5"/>
        <v>12</v>
      </c>
      <c r="J9">
        <f t="shared" si="6"/>
        <v>12</v>
      </c>
      <c r="K9">
        <f t="shared" si="18"/>
        <v>4</v>
      </c>
      <c r="L9">
        <f t="shared" si="7"/>
        <v>4</v>
      </c>
      <c r="M9">
        <f t="shared" si="8"/>
        <v>0</v>
      </c>
      <c r="N9">
        <f>N8+L9*Variables!$B$8+M9*Variables!$B$9</f>
        <v>38</v>
      </c>
      <c r="O9" s="6">
        <f>ROUND(MAX(0,Variables!$B$2-'Default Mode'!L9+Variables!$B$5*'Default Mode'!M9+Variables!$B$4*AVERAGE('Default Mode'!I7:I9)-SUM(O7:O8)),0)</f>
        <v>20</v>
      </c>
      <c r="P9" s="8">
        <f t="shared" si="9"/>
        <v>4</v>
      </c>
      <c r="Q9">
        <f t="shared" si="10"/>
        <v>4</v>
      </c>
      <c r="R9">
        <f t="shared" si="19"/>
        <v>4</v>
      </c>
      <c r="S9">
        <f t="shared" si="11"/>
        <v>12</v>
      </c>
      <c r="T9">
        <f t="shared" si="12"/>
        <v>0</v>
      </c>
      <c r="U9">
        <f>U8+S9*Variables!$B$8+T9*Variables!$B$9</f>
        <v>42</v>
      </c>
      <c r="V9" s="6">
        <f>ROUND(MAX(0,Variables!$B$2-'Default Mode'!S9+Variables!$B$5*'Default Mode'!T9+Variables!$B$4*AVERAGE('Default Mode'!P7:P9)-SUM(V7:V8)),0)</f>
        <v>4</v>
      </c>
      <c r="W9" s="8">
        <f t="shared" si="13"/>
        <v>4</v>
      </c>
      <c r="X9">
        <f t="shared" si="14"/>
        <v>4</v>
      </c>
      <c r="Y9" s="9">
        <f t="shared" si="21"/>
        <v>4</v>
      </c>
      <c r="Z9">
        <f t="shared" si="15"/>
        <v>12</v>
      </c>
      <c r="AA9">
        <f t="shared" si="16"/>
        <v>0</v>
      </c>
      <c r="AB9">
        <f>AB8+Z9*Variables!$B$8+AA9*Variables!$B$9</f>
        <v>42</v>
      </c>
      <c r="AC9" s="6">
        <f>ROUND(MAX(0,Variables!$B$2-'Default Mode'!Z9+Variables!$B$5*'Default Mode'!AA9+Variables!$B$4*AVERAGE('Default Mode'!W7:W9)-SUM(AC7:AC8)),0)</f>
        <v>4</v>
      </c>
      <c r="AD9" s="13">
        <f t="shared" si="0"/>
        <v>158</v>
      </c>
    </row>
    <row r="10" spans="1:30" x14ac:dyDescent="0.2">
      <c r="A10" s="2">
        <f t="shared" si="1"/>
        <v>7</v>
      </c>
      <c r="B10" s="3">
        <v>8</v>
      </c>
      <c r="C10">
        <f t="shared" si="2"/>
        <v>8</v>
      </c>
      <c r="D10">
        <f t="shared" si="17"/>
        <v>4</v>
      </c>
      <c r="E10">
        <f t="shared" si="3"/>
        <v>0</v>
      </c>
      <c r="F10">
        <f t="shared" si="20"/>
        <v>0</v>
      </c>
      <c r="G10">
        <f>G9+E10*Variables!$B$8+F10*Variables!$B$9</f>
        <v>36</v>
      </c>
      <c r="H10" s="6">
        <f>ROUND(MAX(0,Variables!$B$2-'Default Mode'!E10+Variables!$B$5*'Default Mode'!F10+Variables!$B$4*AVERAGE('Default Mode'!B8:B10)-SUM(H8:H9)),0)</f>
        <v>12</v>
      </c>
      <c r="I10" s="8">
        <f t="shared" si="5"/>
        <v>12</v>
      </c>
      <c r="J10">
        <f t="shared" si="6"/>
        <v>8</v>
      </c>
      <c r="K10">
        <f t="shared" si="18"/>
        <v>4</v>
      </c>
      <c r="L10">
        <f t="shared" si="7"/>
        <v>0</v>
      </c>
      <c r="M10">
        <f t="shared" si="8"/>
        <v>4</v>
      </c>
      <c r="N10">
        <f>N9+L10*Variables!$B$8+M10*Variables!$B$9</f>
        <v>42</v>
      </c>
      <c r="O10" s="6">
        <f>ROUND(MAX(0,Variables!$B$2-'Default Mode'!L10+Variables!$B$5*'Default Mode'!M10+Variables!$B$4*AVERAGE('Default Mode'!I8:I10)-SUM(O8:O9)),0)</f>
        <v>22</v>
      </c>
      <c r="P10" s="8">
        <f t="shared" si="9"/>
        <v>20</v>
      </c>
      <c r="Q10">
        <f t="shared" si="10"/>
        <v>16</v>
      </c>
      <c r="R10">
        <f t="shared" si="19"/>
        <v>4</v>
      </c>
      <c r="S10">
        <f t="shared" si="11"/>
        <v>0</v>
      </c>
      <c r="T10">
        <f t="shared" si="12"/>
        <v>4</v>
      </c>
      <c r="U10">
        <f>U9+S10*Variables!$B$8+T10*Variables!$B$9</f>
        <v>46</v>
      </c>
      <c r="V10" s="6">
        <f>ROUND(MAX(0,Variables!$B$2-'Default Mode'!S10+Variables!$B$5*'Default Mode'!T10+Variables!$B$4*AVERAGE('Default Mode'!P8:P10)-SUM(V8:V9)),0)</f>
        <v>38</v>
      </c>
      <c r="W10" s="8">
        <f t="shared" si="13"/>
        <v>4</v>
      </c>
      <c r="X10">
        <f t="shared" si="14"/>
        <v>4</v>
      </c>
      <c r="Y10" s="9">
        <f t="shared" si="21"/>
        <v>4</v>
      </c>
      <c r="Z10">
        <f t="shared" si="15"/>
        <v>12</v>
      </c>
      <c r="AA10">
        <f t="shared" si="16"/>
        <v>0</v>
      </c>
      <c r="AB10">
        <f>AB9+Z10*Variables!$B$8+AA10*Variables!$B$9</f>
        <v>48</v>
      </c>
      <c r="AC10" s="6">
        <f>ROUND(MAX(0,Variables!$B$2-'Default Mode'!Z10+Variables!$B$5*'Default Mode'!AA10+Variables!$B$4*AVERAGE('Default Mode'!W8:W10)-SUM(AC8:AC9)),0)</f>
        <v>4</v>
      </c>
      <c r="AD10" s="13">
        <f t="shared" si="0"/>
        <v>172</v>
      </c>
    </row>
    <row r="11" spans="1:30" x14ac:dyDescent="0.2">
      <c r="A11" s="2">
        <f t="shared" si="1"/>
        <v>8</v>
      </c>
      <c r="B11" s="3">
        <v>8</v>
      </c>
      <c r="C11">
        <f t="shared" si="2"/>
        <v>8</v>
      </c>
      <c r="D11">
        <f t="shared" si="17"/>
        <v>12</v>
      </c>
      <c r="E11">
        <f t="shared" si="3"/>
        <v>4</v>
      </c>
      <c r="F11">
        <f t="shared" si="20"/>
        <v>0</v>
      </c>
      <c r="G11">
        <f>G10+E11*Variables!$B$8+F11*Variables!$B$9</f>
        <v>38</v>
      </c>
      <c r="H11" s="6">
        <f>ROUND(MAX(0,Variables!$B$2-'Default Mode'!E11+Variables!$B$5*'Default Mode'!F11+Variables!$B$4*AVERAGE('Default Mode'!B9:B11)-SUM(H9:H10)),0)</f>
        <v>8</v>
      </c>
      <c r="I11" s="8">
        <f t="shared" si="5"/>
        <v>12</v>
      </c>
      <c r="J11">
        <f t="shared" si="6"/>
        <v>4</v>
      </c>
      <c r="K11">
        <f t="shared" si="18"/>
        <v>4</v>
      </c>
      <c r="L11">
        <f t="shared" si="7"/>
        <v>0</v>
      </c>
      <c r="M11">
        <f t="shared" si="8"/>
        <v>12</v>
      </c>
      <c r="N11">
        <f>N10+L11*Variables!$B$8+M11*Variables!$B$9</f>
        <v>54</v>
      </c>
      <c r="O11" s="6">
        <f>ROUND(MAX(0,Variables!$B$2-'Default Mode'!L11+Variables!$B$5*'Default Mode'!M11+Variables!$B$4*AVERAGE('Default Mode'!I9:I11)-SUM(O9:O10)),0)</f>
        <v>24</v>
      </c>
      <c r="P11" s="8">
        <f t="shared" si="9"/>
        <v>22</v>
      </c>
      <c r="Q11">
        <f t="shared" si="10"/>
        <v>4</v>
      </c>
      <c r="R11">
        <f t="shared" si="19"/>
        <v>4</v>
      </c>
      <c r="S11">
        <f t="shared" si="11"/>
        <v>0</v>
      </c>
      <c r="T11">
        <f t="shared" si="12"/>
        <v>22</v>
      </c>
      <c r="U11">
        <f>U10+S11*Variables!$B$8+T11*Variables!$B$9</f>
        <v>68</v>
      </c>
      <c r="V11" s="6">
        <f>ROUND(MAX(0,Variables!$B$2-'Default Mode'!S11+Variables!$B$5*'Default Mode'!T11+Variables!$B$4*AVERAGE('Default Mode'!P9:P11)-SUM(V9:V10)),0)</f>
        <v>49</v>
      </c>
      <c r="W11" s="8">
        <f t="shared" si="13"/>
        <v>38</v>
      </c>
      <c r="X11">
        <f t="shared" si="14"/>
        <v>16</v>
      </c>
      <c r="Y11" s="9">
        <f t="shared" si="21"/>
        <v>4</v>
      </c>
      <c r="Z11">
        <f t="shared" si="15"/>
        <v>0</v>
      </c>
      <c r="AA11">
        <f t="shared" si="16"/>
        <v>22</v>
      </c>
      <c r="AB11">
        <f>AB10+Z11*Variables!$B$8+AA11*Variables!$B$9</f>
        <v>70</v>
      </c>
      <c r="AC11" s="6">
        <f>ROUND(MAX(0,Variables!$B$2-'Default Mode'!Z11+Variables!$B$5*'Default Mode'!AA11+Variables!$B$4*AVERAGE('Default Mode'!W9:W11)-SUM(AC9:AC10)),0)</f>
        <v>83</v>
      </c>
      <c r="AD11" s="13">
        <f t="shared" si="0"/>
        <v>230</v>
      </c>
    </row>
    <row r="12" spans="1:30" x14ac:dyDescent="0.2">
      <c r="A12" s="2">
        <f t="shared" si="1"/>
        <v>9</v>
      </c>
      <c r="B12" s="3">
        <v>8</v>
      </c>
      <c r="C12">
        <f t="shared" si="2"/>
        <v>8</v>
      </c>
      <c r="D12">
        <f t="shared" si="17"/>
        <v>8</v>
      </c>
      <c r="E12">
        <f t="shared" si="3"/>
        <v>4</v>
      </c>
      <c r="F12">
        <f t="shared" si="20"/>
        <v>0</v>
      </c>
      <c r="G12">
        <f>G11+E12*Variables!$B$8+F12*Variables!$B$9</f>
        <v>40</v>
      </c>
      <c r="H12" s="6">
        <f>ROUND(MAX(0,Variables!$B$2-'Default Mode'!E12+Variables!$B$5*'Default Mode'!F12+Variables!$B$4*AVERAGE('Default Mode'!B10:B12)-SUM(H10:H11)),0)</f>
        <v>12</v>
      </c>
      <c r="I12" s="8">
        <f t="shared" si="5"/>
        <v>8</v>
      </c>
      <c r="J12">
        <f t="shared" si="6"/>
        <v>16</v>
      </c>
      <c r="K12">
        <f t="shared" si="18"/>
        <v>16</v>
      </c>
      <c r="L12">
        <f t="shared" si="7"/>
        <v>0</v>
      </c>
      <c r="M12">
        <f t="shared" si="8"/>
        <v>4</v>
      </c>
      <c r="N12">
        <f>N11+L12*Variables!$B$8+M12*Variables!$B$9</f>
        <v>58</v>
      </c>
      <c r="O12" s="6">
        <f>ROUND(MAX(0,Variables!$B$2-'Default Mode'!L12+Variables!$B$5*'Default Mode'!M12+Variables!$B$4*AVERAGE('Default Mode'!I10:I12)-SUM(O10:O11)),0)</f>
        <v>4</v>
      </c>
      <c r="P12" s="8">
        <f t="shared" si="9"/>
        <v>24</v>
      </c>
      <c r="Q12">
        <f t="shared" si="10"/>
        <v>4</v>
      </c>
      <c r="R12">
        <f t="shared" si="19"/>
        <v>4</v>
      </c>
      <c r="S12">
        <f t="shared" si="11"/>
        <v>0</v>
      </c>
      <c r="T12">
        <f t="shared" si="12"/>
        <v>42</v>
      </c>
      <c r="U12">
        <f>U11+S12*Variables!$B$8+T12*Variables!$B$9</f>
        <v>110</v>
      </c>
      <c r="V12" s="6">
        <f>ROUND(MAX(0,Variables!$B$2-'Default Mode'!S12+Variables!$B$5*'Default Mode'!T12+Variables!$B$4*AVERAGE('Default Mode'!P10:P12)-SUM(V10:V11)),0)</f>
        <v>54</v>
      </c>
      <c r="W12" s="8">
        <f t="shared" si="13"/>
        <v>49</v>
      </c>
      <c r="X12">
        <f t="shared" si="14"/>
        <v>4</v>
      </c>
      <c r="Y12" s="9">
        <f t="shared" si="21"/>
        <v>4</v>
      </c>
      <c r="Z12">
        <f t="shared" si="15"/>
        <v>0</v>
      </c>
      <c r="AA12">
        <f t="shared" si="16"/>
        <v>67</v>
      </c>
      <c r="AB12">
        <f>AB11+Z12*Variables!$B$8+AA12*Variables!$B$9</f>
        <v>137</v>
      </c>
      <c r="AC12" s="6">
        <f>ROUND(MAX(0,Variables!$B$2-'Default Mode'!Z12+Variables!$B$5*'Default Mode'!AA12+Variables!$B$4*AVERAGE('Default Mode'!W10:W12)-SUM(AC10:AC11)),0)</f>
        <v>117</v>
      </c>
      <c r="AD12" s="13">
        <f t="shared" si="0"/>
        <v>345</v>
      </c>
    </row>
    <row r="13" spans="1:30" x14ac:dyDescent="0.2">
      <c r="A13" s="2">
        <f t="shared" si="1"/>
        <v>10</v>
      </c>
      <c r="B13" s="3">
        <v>8</v>
      </c>
      <c r="C13">
        <f t="shared" si="2"/>
        <v>8</v>
      </c>
      <c r="D13">
        <f t="shared" si="17"/>
        <v>4</v>
      </c>
      <c r="E13">
        <f t="shared" si="3"/>
        <v>0</v>
      </c>
      <c r="F13">
        <f t="shared" si="20"/>
        <v>0</v>
      </c>
      <c r="G13">
        <f>G12+E13*Variables!$B$8+F13*Variables!$B$9</f>
        <v>40</v>
      </c>
      <c r="H13" s="6">
        <f>ROUND(MAX(0,Variables!$B$2-'Default Mode'!E13+Variables!$B$5*'Default Mode'!F13+Variables!$B$4*AVERAGE('Default Mode'!B11:B13)-SUM(H11:H12)),0)</f>
        <v>16</v>
      </c>
      <c r="I13" s="8">
        <f t="shared" si="5"/>
        <v>12</v>
      </c>
      <c r="J13">
        <f t="shared" si="6"/>
        <v>4</v>
      </c>
      <c r="K13">
        <f t="shared" si="18"/>
        <v>4</v>
      </c>
      <c r="L13">
        <f t="shared" si="7"/>
        <v>0</v>
      </c>
      <c r="M13">
        <f t="shared" si="8"/>
        <v>12</v>
      </c>
      <c r="N13">
        <f>N12+L13*Variables!$B$8+M13*Variables!$B$9</f>
        <v>70</v>
      </c>
      <c r="O13" s="6">
        <f>ROUND(MAX(0,Variables!$B$2-'Default Mode'!L13+Variables!$B$5*'Default Mode'!M13+Variables!$B$4*AVERAGE('Default Mode'!I11:I13)-SUM(O11:O12)),0)</f>
        <v>34</v>
      </c>
      <c r="P13" s="8">
        <f t="shared" si="9"/>
        <v>4</v>
      </c>
      <c r="Q13">
        <f t="shared" si="10"/>
        <v>16</v>
      </c>
      <c r="R13">
        <f t="shared" si="19"/>
        <v>16</v>
      </c>
      <c r="S13">
        <f t="shared" si="11"/>
        <v>0</v>
      </c>
      <c r="T13">
        <f t="shared" si="12"/>
        <v>30</v>
      </c>
      <c r="U13">
        <f>U12+S13*Variables!$B$8+T13*Variables!$B$9</f>
        <v>140</v>
      </c>
      <c r="V13" s="6">
        <f>ROUND(MAX(0,Variables!$B$2-'Default Mode'!S13+Variables!$B$5*'Default Mode'!T13+Variables!$B$4*AVERAGE('Default Mode'!P11:P13)-SUM(V11:V12)),0)</f>
        <v>4</v>
      </c>
      <c r="W13" s="8">
        <f t="shared" si="13"/>
        <v>54</v>
      </c>
      <c r="X13">
        <f t="shared" si="14"/>
        <v>4</v>
      </c>
      <c r="Y13" s="9">
        <f t="shared" si="21"/>
        <v>4</v>
      </c>
      <c r="Z13">
        <f t="shared" si="15"/>
        <v>0</v>
      </c>
      <c r="AA13">
        <f t="shared" si="16"/>
        <v>117</v>
      </c>
      <c r="AB13">
        <f>AB12+Z13*Variables!$B$8+AA13*Variables!$B$9</f>
        <v>254</v>
      </c>
      <c r="AC13" s="6">
        <f>ROUND(MAX(0,Variables!$B$2-'Default Mode'!Z13+Variables!$B$5*'Default Mode'!AA13+Variables!$B$4*AVERAGE('Default Mode'!W11:W13)-SUM(AC11:AC12)),0)</f>
        <v>129</v>
      </c>
      <c r="AD13" s="13">
        <f t="shared" si="0"/>
        <v>504</v>
      </c>
    </row>
    <row r="14" spans="1:30" x14ac:dyDescent="0.2">
      <c r="A14" s="2">
        <f t="shared" si="1"/>
        <v>11</v>
      </c>
      <c r="B14" s="3">
        <v>8</v>
      </c>
      <c r="C14">
        <f t="shared" si="2"/>
        <v>8</v>
      </c>
      <c r="D14">
        <f t="shared" si="17"/>
        <v>16</v>
      </c>
      <c r="E14">
        <f t="shared" si="3"/>
        <v>8</v>
      </c>
      <c r="F14">
        <f t="shared" si="20"/>
        <v>0</v>
      </c>
      <c r="G14">
        <f>G13+E14*Variables!$B$8+F14*Variables!$B$9</f>
        <v>44</v>
      </c>
      <c r="H14" s="6">
        <f>ROUND(MAX(0,Variables!$B$2-'Default Mode'!E14+Variables!$B$5*'Default Mode'!F14+Variables!$B$4*AVERAGE('Default Mode'!B12:B14)-SUM(H12:H13)),0)</f>
        <v>0</v>
      </c>
      <c r="I14" s="8">
        <f t="shared" si="5"/>
        <v>16</v>
      </c>
      <c r="J14">
        <f t="shared" si="6"/>
        <v>4</v>
      </c>
      <c r="K14">
        <f t="shared" si="18"/>
        <v>4</v>
      </c>
      <c r="L14">
        <f t="shared" si="7"/>
        <v>0</v>
      </c>
      <c r="M14">
        <f t="shared" si="8"/>
        <v>24</v>
      </c>
      <c r="N14">
        <f>N13+L14*Variables!$B$8+M14*Variables!$B$9</f>
        <v>94</v>
      </c>
      <c r="O14" s="6">
        <f>ROUND(MAX(0,Variables!$B$2-'Default Mode'!L14+Variables!$B$5*'Default Mode'!M14+Variables!$B$4*AVERAGE('Default Mode'!I12:I14)-SUM(O12:O13)),0)</f>
        <v>46</v>
      </c>
      <c r="P14" s="8">
        <f t="shared" si="9"/>
        <v>34</v>
      </c>
      <c r="Q14">
        <f t="shared" si="10"/>
        <v>4</v>
      </c>
      <c r="R14">
        <f t="shared" si="19"/>
        <v>4</v>
      </c>
      <c r="S14">
        <f t="shared" si="11"/>
        <v>0</v>
      </c>
      <c r="T14">
        <f t="shared" si="12"/>
        <v>60</v>
      </c>
      <c r="U14">
        <f>U13+S14*Variables!$B$8+T14*Variables!$B$9</f>
        <v>200</v>
      </c>
      <c r="V14" s="6">
        <f>ROUND(MAX(0,Variables!$B$2-'Default Mode'!S14+Variables!$B$5*'Default Mode'!T14+Variables!$B$4*AVERAGE('Default Mode'!P12:P14)-SUM(V12:V13)),0)</f>
        <v>106</v>
      </c>
      <c r="W14" s="8">
        <f t="shared" si="13"/>
        <v>4</v>
      </c>
      <c r="X14">
        <f t="shared" si="14"/>
        <v>83</v>
      </c>
      <c r="Y14" s="9">
        <f t="shared" si="21"/>
        <v>83</v>
      </c>
      <c r="Z14">
        <f t="shared" si="15"/>
        <v>0</v>
      </c>
      <c r="AA14">
        <f t="shared" si="16"/>
        <v>38</v>
      </c>
      <c r="AB14">
        <f>AB13+Z14*Variables!$B$8+AA14*Variables!$B$9</f>
        <v>292</v>
      </c>
      <c r="AC14" s="6">
        <f>ROUND(MAX(0,Variables!$B$2-'Default Mode'!Z14+Variables!$B$5*'Default Mode'!AA14+Variables!$B$4*AVERAGE('Default Mode'!W12:W14)-SUM(AC12:AC13)),0)</f>
        <v>0</v>
      </c>
      <c r="AD14" s="13">
        <f t="shared" si="0"/>
        <v>630</v>
      </c>
    </row>
    <row r="15" spans="1:30" x14ac:dyDescent="0.2">
      <c r="A15" s="2">
        <f t="shared" si="1"/>
        <v>12</v>
      </c>
      <c r="B15" s="3">
        <v>8</v>
      </c>
      <c r="C15">
        <f t="shared" si="2"/>
        <v>8</v>
      </c>
      <c r="D15">
        <f t="shared" si="17"/>
        <v>4</v>
      </c>
      <c r="E15">
        <f t="shared" si="3"/>
        <v>4</v>
      </c>
      <c r="F15">
        <f t="shared" si="20"/>
        <v>0</v>
      </c>
      <c r="G15">
        <f>G14+E15*Variables!$B$8+F15*Variables!$B$9</f>
        <v>46</v>
      </c>
      <c r="H15" s="6">
        <f>ROUND(MAX(0,Variables!$B$2-'Default Mode'!E15+Variables!$B$5*'Default Mode'!F15+Variables!$B$4*AVERAGE('Default Mode'!B13:B15)-SUM(H13:H14)),0)</f>
        <v>16</v>
      </c>
      <c r="I15" s="8">
        <f t="shared" si="5"/>
        <v>0</v>
      </c>
      <c r="J15">
        <f t="shared" si="6"/>
        <v>16</v>
      </c>
      <c r="K15">
        <f t="shared" si="18"/>
        <v>16</v>
      </c>
      <c r="L15">
        <f t="shared" si="7"/>
        <v>0</v>
      </c>
      <c r="M15">
        <f t="shared" si="8"/>
        <v>8</v>
      </c>
      <c r="N15">
        <f>N14+L15*Variables!$B$8+M15*Variables!$B$9</f>
        <v>102</v>
      </c>
      <c r="O15" s="6">
        <f>ROUND(MAX(0,Variables!$B$2-'Default Mode'!L15+Variables!$B$5*'Default Mode'!M15+Variables!$B$4*AVERAGE('Default Mode'!I13:I15)-SUM(O13:O14)),0)</f>
        <v>0</v>
      </c>
      <c r="P15" s="8">
        <f t="shared" si="9"/>
        <v>46</v>
      </c>
      <c r="Q15">
        <f t="shared" si="10"/>
        <v>4</v>
      </c>
      <c r="R15">
        <f t="shared" si="19"/>
        <v>4</v>
      </c>
      <c r="S15">
        <f t="shared" si="11"/>
        <v>0</v>
      </c>
      <c r="T15">
        <f t="shared" si="12"/>
        <v>102</v>
      </c>
      <c r="U15">
        <f>U14+S15*Variables!$B$8+T15*Variables!$B$9</f>
        <v>302</v>
      </c>
      <c r="V15" s="6">
        <f>ROUND(MAX(0,Variables!$B$2-'Default Mode'!S15+Variables!$B$5*'Default Mode'!T15+Variables!$B$4*AVERAGE('Default Mode'!P13:P15)-SUM(V13:V14)),0)</f>
        <v>139</v>
      </c>
      <c r="W15" s="8">
        <f t="shared" si="13"/>
        <v>106</v>
      </c>
      <c r="X15">
        <f t="shared" si="14"/>
        <v>117</v>
      </c>
      <c r="Y15" s="9">
        <f t="shared" si="21"/>
        <v>117</v>
      </c>
      <c r="Z15">
        <f t="shared" si="15"/>
        <v>0</v>
      </c>
      <c r="AA15">
        <f t="shared" si="16"/>
        <v>27</v>
      </c>
      <c r="AB15">
        <f>AB14+Z15*Variables!$B$8+AA15*Variables!$B$9</f>
        <v>319</v>
      </c>
      <c r="AC15" s="6">
        <f>ROUND(MAX(0,Variables!$B$2-'Default Mode'!Z15+Variables!$B$5*'Default Mode'!AA15+Variables!$B$4*AVERAGE('Default Mode'!W13:W15)-SUM(AC13:AC14)),0)</f>
        <v>88</v>
      </c>
      <c r="AD15" s="13">
        <f t="shared" si="0"/>
        <v>769</v>
      </c>
    </row>
    <row r="16" spans="1:30" x14ac:dyDescent="0.2">
      <c r="A16" s="2">
        <f t="shared" si="1"/>
        <v>13</v>
      </c>
      <c r="B16" s="3">
        <v>8</v>
      </c>
      <c r="C16">
        <f t="shared" si="2"/>
        <v>8</v>
      </c>
      <c r="D16">
        <f t="shared" si="17"/>
        <v>4</v>
      </c>
      <c r="E16">
        <f t="shared" si="3"/>
        <v>0</v>
      </c>
      <c r="F16">
        <f t="shared" si="20"/>
        <v>0</v>
      </c>
      <c r="G16">
        <f>G15+E16*Variables!$B$8+F16*Variables!$B$9</f>
        <v>46</v>
      </c>
      <c r="H16" s="6">
        <f>ROUND(MAX(0,Variables!$B$2-'Default Mode'!E16+Variables!$B$5*'Default Mode'!F16+Variables!$B$4*AVERAGE('Default Mode'!B14:B16)-SUM(H14:H15)),0)</f>
        <v>20</v>
      </c>
      <c r="I16" s="8">
        <f t="shared" si="5"/>
        <v>16</v>
      </c>
      <c r="J16">
        <f t="shared" si="6"/>
        <v>4</v>
      </c>
      <c r="K16">
        <f t="shared" si="18"/>
        <v>4</v>
      </c>
      <c r="L16">
        <f t="shared" si="7"/>
        <v>0</v>
      </c>
      <c r="M16">
        <f t="shared" si="8"/>
        <v>20</v>
      </c>
      <c r="N16">
        <f>N15+L16*Variables!$B$8+M16*Variables!$B$9</f>
        <v>122</v>
      </c>
      <c r="O16" s="6">
        <f>ROUND(MAX(0,Variables!$B$2-'Default Mode'!L16+Variables!$B$5*'Default Mode'!M16+Variables!$B$4*AVERAGE('Default Mode'!I14:I16)-SUM(O14:O15)),0)</f>
        <v>28</v>
      </c>
      <c r="P16" s="8">
        <f t="shared" si="9"/>
        <v>0</v>
      </c>
      <c r="Q16">
        <f t="shared" si="10"/>
        <v>83</v>
      </c>
      <c r="R16">
        <f t="shared" si="19"/>
        <v>83</v>
      </c>
      <c r="S16">
        <f t="shared" si="11"/>
        <v>0</v>
      </c>
      <c r="T16">
        <f t="shared" si="12"/>
        <v>19</v>
      </c>
      <c r="U16">
        <f>U15+S16*Variables!$B$8+T16*Variables!$B$9</f>
        <v>321</v>
      </c>
      <c r="V16" s="6">
        <f>ROUND(MAX(0,Variables!$B$2-'Default Mode'!S16+Variables!$B$5*'Default Mode'!T16+Variables!$B$4*AVERAGE('Default Mode'!P14:P16)-SUM(V14:V15)),0)</f>
        <v>0</v>
      </c>
      <c r="W16" s="8">
        <f t="shared" si="13"/>
        <v>139</v>
      </c>
      <c r="X16">
        <f t="shared" si="14"/>
        <v>129</v>
      </c>
      <c r="Y16" s="9">
        <f t="shared" si="21"/>
        <v>129</v>
      </c>
      <c r="Z16">
        <f t="shared" si="15"/>
        <v>0</v>
      </c>
      <c r="AA16">
        <f t="shared" si="16"/>
        <v>37</v>
      </c>
      <c r="AB16">
        <f>AB15+Z16*Variables!$B$8+AA16*Variables!$B$9</f>
        <v>356</v>
      </c>
      <c r="AC16" s="6">
        <f>ROUND(MAX(0,Variables!$B$2-'Default Mode'!Z16+Variables!$B$5*'Default Mode'!AA16+Variables!$B$4*AVERAGE('Default Mode'!W14:W16)-SUM(AC14:AC15)),0)</f>
        <v>229</v>
      </c>
      <c r="AD16" s="13">
        <f t="shared" si="0"/>
        <v>845</v>
      </c>
    </row>
    <row r="17" spans="1:30" x14ac:dyDescent="0.2">
      <c r="A17" s="2">
        <f t="shared" si="1"/>
        <v>14</v>
      </c>
      <c r="B17" s="3">
        <v>8</v>
      </c>
      <c r="C17">
        <f t="shared" si="2"/>
        <v>8</v>
      </c>
      <c r="D17">
        <f t="shared" si="17"/>
        <v>16</v>
      </c>
      <c r="E17">
        <f t="shared" si="3"/>
        <v>8</v>
      </c>
      <c r="F17">
        <f t="shared" si="20"/>
        <v>0</v>
      </c>
      <c r="G17">
        <f>G16+E17*Variables!$B$8+F17*Variables!$B$9</f>
        <v>50</v>
      </c>
      <c r="H17" s="6">
        <f>ROUND(MAX(0,Variables!$B$2-'Default Mode'!E17+Variables!$B$5*'Default Mode'!F17+Variables!$B$4*AVERAGE('Default Mode'!B15:B17)-SUM(H15:H16)),0)</f>
        <v>0</v>
      </c>
      <c r="I17" s="8">
        <f t="shared" si="5"/>
        <v>20</v>
      </c>
      <c r="J17">
        <f t="shared" si="6"/>
        <v>4</v>
      </c>
      <c r="K17">
        <f t="shared" si="18"/>
        <v>4</v>
      </c>
      <c r="L17">
        <f t="shared" si="7"/>
        <v>0</v>
      </c>
      <c r="M17">
        <f t="shared" si="8"/>
        <v>36</v>
      </c>
      <c r="N17">
        <f>N16+L17*Variables!$B$8+M17*Variables!$B$9</f>
        <v>158</v>
      </c>
      <c r="O17" s="6">
        <f>ROUND(MAX(0,Variables!$B$2-'Default Mode'!L17+Variables!$B$5*'Default Mode'!M17+Variables!$B$4*AVERAGE('Default Mode'!I15:I17)-SUM(O15:O16)),0)</f>
        <v>74</v>
      </c>
      <c r="P17" s="8">
        <f t="shared" si="9"/>
        <v>28</v>
      </c>
      <c r="Q17">
        <f t="shared" si="10"/>
        <v>47</v>
      </c>
      <c r="R17">
        <f t="shared" si="19"/>
        <v>117</v>
      </c>
      <c r="S17">
        <f t="shared" si="11"/>
        <v>70</v>
      </c>
      <c r="T17">
        <f t="shared" si="12"/>
        <v>0</v>
      </c>
      <c r="U17">
        <f>U16+S17*Variables!$B$8+T17*Variables!$B$9</f>
        <v>356</v>
      </c>
      <c r="V17" s="6">
        <f>ROUND(MAX(0,Variables!$B$2-'Default Mode'!S17+Variables!$B$5*'Default Mode'!T17+Variables!$B$4*AVERAGE('Default Mode'!P15:P17)-SUM(V15:V16)),0)</f>
        <v>0</v>
      </c>
      <c r="W17" s="8">
        <f t="shared" si="13"/>
        <v>0</v>
      </c>
      <c r="X17">
        <f t="shared" si="14"/>
        <v>0</v>
      </c>
      <c r="Y17" s="9">
        <f t="shared" si="21"/>
        <v>0</v>
      </c>
      <c r="Z17">
        <f t="shared" si="15"/>
        <v>0</v>
      </c>
      <c r="AA17">
        <f t="shared" si="16"/>
        <v>37</v>
      </c>
      <c r="AB17">
        <f>AB16+Z17*Variables!$B$8+AA17*Variables!$B$9</f>
        <v>393</v>
      </c>
      <c r="AC17" s="6">
        <f>ROUND(MAX(0,Variables!$B$2-'Default Mode'!Z17+Variables!$B$5*'Default Mode'!AA17+Variables!$B$4*AVERAGE('Default Mode'!W15:W17)-SUM(AC15:AC16)),0)</f>
        <v>0</v>
      </c>
      <c r="AD17" s="13">
        <f t="shared" si="0"/>
        <v>957</v>
      </c>
    </row>
    <row r="18" spans="1:30" x14ac:dyDescent="0.2">
      <c r="A18" s="2">
        <f t="shared" si="1"/>
        <v>15</v>
      </c>
      <c r="B18" s="3">
        <v>8</v>
      </c>
      <c r="C18">
        <f t="shared" si="2"/>
        <v>8</v>
      </c>
      <c r="D18">
        <f t="shared" si="17"/>
        <v>4</v>
      </c>
      <c r="E18">
        <f t="shared" si="3"/>
        <v>4</v>
      </c>
      <c r="F18">
        <f t="shared" si="20"/>
        <v>0</v>
      </c>
      <c r="G18">
        <f>G17+E18*Variables!$B$8+F18*Variables!$B$9</f>
        <v>52</v>
      </c>
      <c r="H18" s="6">
        <f>ROUND(MAX(0,Variables!$B$2-'Default Mode'!E18+Variables!$B$5*'Default Mode'!F18+Variables!$B$4*AVERAGE('Default Mode'!B16:B18)-SUM(H16:H17)),0)</f>
        <v>12</v>
      </c>
      <c r="I18" s="8">
        <f t="shared" si="5"/>
        <v>0</v>
      </c>
      <c r="J18">
        <f t="shared" si="6"/>
        <v>36</v>
      </c>
      <c r="K18">
        <f t="shared" si="18"/>
        <v>83</v>
      </c>
      <c r="L18">
        <f t="shared" si="7"/>
        <v>47</v>
      </c>
      <c r="M18">
        <f t="shared" si="8"/>
        <v>0</v>
      </c>
      <c r="N18">
        <f>N17+L18*Variables!$B$8+M18*Variables!$B$9</f>
        <v>181.5</v>
      </c>
      <c r="O18" s="6">
        <f>ROUND(MAX(0,Variables!$B$2-'Default Mode'!L18+Variables!$B$5*'Default Mode'!M18+Variables!$B$4*AVERAGE('Default Mode'!I16:I18)-SUM(O16:O17)),0)</f>
        <v>0</v>
      </c>
      <c r="P18" s="8">
        <f t="shared" si="9"/>
        <v>74</v>
      </c>
      <c r="Q18">
        <f t="shared" si="10"/>
        <v>74</v>
      </c>
      <c r="R18">
        <f t="shared" si="19"/>
        <v>129</v>
      </c>
      <c r="S18">
        <f t="shared" si="11"/>
        <v>125</v>
      </c>
      <c r="T18">
        <f t="shared" si="12"/>
        <v>0</v>
      </c>
      <c r="U18">
        <f>U17+S18*Variables!$B$8+T18*Variables!$B$9</f>
        <v>418.5</v>
      </c>
      <c r="V18" s="6">
        <f>ROUND(MAX(0,Variables!$B$2-'Default Mode'!S18+Variables!$B$5*'Default Mode'!T18+Variables!$B$4*AVERAGE('Default Mode'!P16:P18)-SUM(V16:V17)),0)</f>
        <v>0</v>
      </c>
      <c r="W18" s="8">
        <f t="shared" si="13"/>
        <v>0</v>
      </c>
      <c r="X18">
        <f t="shared" si="14"/>
        <v>37</v>
      </c>
      <c r="Y18" s="9">
        <f t="shared" si="21"/>
        <v>88</v>
      </c>
      <c r="Z18">
        <f t="shared" si="15"/>
        <v>51</v>
      </c>
      <c r="AA18">
        <f t="shared" si="16"/>
        <v>0</v>
      </c>
      <c r="AB18">
        <f>AB17+Z18*Variables!$B$8+AA18*Variables!$B$9</f>
        <v>418.5</v>
      </c>
      <c r="AC18" s="6">
        <f>ROUND(MAX(0,Variables!$B$2-'Default Mode'!Z18+Variables!$B$5*'Default Mode'!AA18+Variables!$B$4*AVERAGE('Default Mode'!W16:W18)-SUM(AC16:AC17)),0)</f>
        <v>0</v>
      </c>
      <c r="AD18" s="13">
        <f t="shared" si="0"/>
        <v>1070.5</v>
      </c>
    </row>
    <row r="19" spans="1:30" x14ac:dyDescent="0.2">
      <c r="A19" s="2">
        <f t="shared" si="1"/>
        <v>16</v>
      </c>
      <c r="B19" s="3">
        <v>8</v>
      </c>
      <c r="C19">
        <f t="shared" ref="C19:C23" si="22">MAX(0,F18+B19-F19)</f>
        <v>8</v>
      </c>
      <c r="D19">
        <f t="shared" ref="D19:D23" si="23">J17</f>
        <v>4</v>
      </c>
      <c r="E19">
        <f t="shared" ref="E19:E23" si="24">MAX(E18-F18+D19-B19,0)</f>
        <v>0</v>
      </c>
      <c r="F19">
        <f t="shared" ref="F19:F23" si="25">MAX(0,F18-E18+B19-D19)</f>
        <v>0</v>
      </c>
      <c r="G19">
        <f>G18+E19*Variables!$B$8+F19*Variables!$B$9</f>
        <v>52</v>
      </c>
      <c r="H19" s="6">
        <f>ROUND(MAX(0,Variables!$B$2-'Default Mode'!E19+Variables!$B$5*'Default Mode'!F19+Variables!$B$4*AVERAGE('Default Mode'!B17:B19)-SUM(H17:H18)),0)</f>
        <v>24</v>
      </c>
      <c r="I19" s="8">
        <f t="shared" si="5"/>
        <v>12</v>
      </c>
      <c r="J19">
        <f t="shared" si="6"/>
        <v>12</v>
      </c>
      <c r="K19">
        <f t="shared" si="18"/>
        <v>47</v>
      </c>
      <c r="L19">
        <f t="shared" si="7"/>
        <v>82</v>
      </c>
      <c r="M19">
        <f t="shared" si="8"/>
        <v>0</v>
      </c>
      <c r="N19">
        <f>N18+L19*Variables!$B$8+M19*Variables!$B$9</f>
        <v>222.5</v>
      </c>
      <c r="O19" s="6">
        <f>ROUND(MAX(0,Variables!$B$2-'Default Mode'!L19+Variables!$B$5*'Default Mode'!M19+Variables!$B$4*AVERAGE('Default Mode'!I17:I19)-SUM(O17:O18)),0)</f>
        <v>0</v>
      </c>
      <c r="P19" s="8">
        <f t="shared" si="9"/>
        <v>0</v>
      </c>
      <c r="Q19">
        <f t="shared" si="10"/>
        <v>0</v>
      </c>
      <c r="R19">
        <f t="shared" si="19"/>
        <v>0</v>
      </c>
      <c r="S19">
        <f t="shared" si="11"/>
        <v>125</v>
      </c>
      <c r="T19">
        <f t="shared" si="12"/>
        <v>0</v>
      </c>
      <c r="U19">
        <f>U18+S19*Variables!$B$8+T19*Variables!$B$9</f>
        <v>481</v>
      </c>
      <c r="V19" s="6">
        <f>ROUND(MAX(0,Variables!$B$2-'Default Mode'!S19+Variables!$B$5*'Default Mode'!T19+Variables!$B$4*AVERAGE('Default Mode'!P17:P19)-SUM(V17:V18)),0)</f>
        <v>0</v>
      </c>
      <c r="W19" s="8">
        <f t="shared" si="13"/>
        <v>0</v>
      </c>
      <c r="X19">
        <f t="shared" si="14"/>
        <v>0</v>
      </c>
      <c r="Y19" s="9">
        <f t="shared" si="21"/>
        <v>229</v>
      </c>
      <c r="Z19">
        <f t="shared" si="15"/>
        <v>280</v>
      </c>
      <c r="AA19">
        <f t="shared" si="16"/>
        <v>0</v>
      </c>
      <c r="AB19">
        <f>AB18+Z19*Variables!$B$8+AA19*Variables!$B$9</f>
        <v>558.5</v>
      </c>
      <c r="AC19" s="6">
        <f>ROUND(MAX(0,Variables!$B$2-'Default Mode'!Z19+Variables!$B$5*'Default Mode'!AA19+Variables!$B$4*AVERAGE('Default Mode'!W17:W19)-SUM(AC17:AC18)),0)</f>
        <v>0</v>
      </c>
      <c r="AD19" s="13">
        <f t="shared" si="0"/>
        <v>1314</v>
      </c>
    </row>
    <row r="20" spans="1:30" x14ac:dyDescent="0.2">
      <c r="A20" s="2">
        <f t="shared" si="1"/>
        <v>17</v>
      </c>
      <c r="B20" s="3">
        <v>8</v>
      </c>
      <c r="C20">
        <f t="shared" si="22"/>
        <v>8</v>
      </c>
      <c r="D20">
        <f t="shared" si="23"/>
        <v>36</v>
      </c>
      <c r="E20">
        <f t="shared" si="24"/>
        <v>28</v>
      </c>
      <c r="F20">
        <f t="shared" si="25"/>
        <v>0</v>
      </c>
      <c r="G20">
        <f>G19+E20*Variables!$B$8+F20*Variables!$B$9</f>
        <v>66</v>
      </c>
      <c r="H20" s="6">
        <f>ROUND(MAX(0,Variables!$B$2-'Default Mode'!E20+Variables!$B$5*'Default Mode'!F20+Variables!$B$4*AVERAGE('Default Mode'!B18:B20)-SUM(H18:H19)),0)</f>
        <v>0</v>
      </c>
      <c r="I20" s="8">
        <f t="shared" si="5"/>
        <v>24</v>
      </c>
      <c r="J20">
        <f t="shared" si="6"/>
        <v>24</v>
      </c>
      <c r="K20">
        <f t="shared" si="18"/>
        <v>74</v>
      </c>
      <c r="L20">
        <f t="shared" si="7"/>
        <v>132</v>
      </c>
      <c r="M20">
        <f t="shared" si="8"/>
        <v>0</v>
      </c>
      <c r="N20">
        <f>N19+L20*Variables!$B$8+M20*Variables!$B$9</f>
        <v>288.5</v>
      </c>
      <c r="O20" s="6">
        <f>ROUND(MAX(0,Variables!$B$2-'Default Mode'!L20+Variables!$B$5*'Default Mode'!M20+Variables!$B$4*AVERAGE('Default Mode'!I18:I20)-SUM(O18:O19)),0)</f>
        <v>0</v>
      </c>
      <c r="P20" s="8">
        <f t="shared" si="9"/>
        <v>0</v>
      </c>
      <c r="Q20">
        <f t="shared" si="10"/>
        <v>0</v>
      </c>
      <c r="R20">
        <f t="shared" si="19"/>
        <v>37</v>
      </c>
      <c r="S20">
        <f t="shared" si="11"/>
        <v>162</v>
      </c>
      <c r="T20">
        <f t="shared" si="12"/>
        <v>0</v>
      </c>
      <c r="U20">
        <f>U19+S20*Variables!$B$8+T20*Variables!$B$9</f>
        <v>562</v>
      </c>
      <c r="V20" s="6">
        <f>ROUND(MAX(0,Variables!$B$2-'Default Mode'!S20+Variables!$B$5*'Default Mode'!T20+Variables!$B$4*AVERAGE('Default Mode'!P18:P20)-SUM(V18:V19)),0)</f>
        <v>0</v>
      </c>
      <c r="W20" s="8">
        <f t="shared" si="13"/>
        <v>0</v>
      </c>
      <c r="X20">
        <f t="shared" si="14"/>
        <v>0</v>
      </c>
      <c r="Y20" s="9">
        <f t="shared" si="21"/>
        <v>0</v>
      </c>
      <c r="Z20">
        <f t="shared" si="15"/>
        <v>280</v>
      </c>
      <c r="AA20">
        <f t="shared" si="16"/>
        <v>0</v>
      </c>
      <c r="AB20">
        <f>AB19+Z20*Variables!$B$8+AA20*Variables!$B$9</f>
        <v>698.5</v>
      </c>
      <c r="AC20" s="6">
        <f>ROUND(MAX(0,Variables!$B$2-'Default Mode'!Z20+Variables!$B$5*'Default Mode'!AA20+Variables!$B$4*AVERAGE('Default Mode'!W18:W20)-SUM(AC18:AC19)),0)</f>
        <v>0</v>
      </c>
      <c r="AD20" s="13">
        <f t="shared" si="0"/>
        <v>1615</v>
      </c>
    </row>
    <row r="21" spans="1:30" x14ac:dyDescent="0.2">
      <c r="A21" s="2">
        <f t="shared" si="1"/>
        <v>18</v>
      </c>
      <c r="B21" s="3">
        <v>8</v>
      </c>
      <c r="C21">
        <f t="shared" si="22"/>
        <v>8</v>
      </c>
      <c r="D21">
        <f t="shared" si="23"/>
        <v>12</v>
      </c>
      <c r="E21">
        <f t="shared" si="24"/>
        <v>32</v>
      </c>
      <c r="F21">
        <f t="shared" si="25"/>
        <v>0</v>
      </c>
      <c r="G21">
        <f>G20+E21*Variables!$B$8+F21*Variables!$B$9</f>
        <v>82</v>
      </c>
      <c r="H21" s="6">
        <f>ROUND(MAX(0,Variables!$B$2-'Default Mode'!E21+Variables!$B$5*'Default Mode'!F21+Variables!$B$4*AVERAGE('Default Mode'!B19:B21)-SUM(H19:H20)),0)</f>
        <v>0</v>
      </c>
      <c r="I21" s="8">
        <f t="shared" si="5"/>
        <v>0</v>
      </c>
      <c r="J21">
        <f t="shared" si="6"/>
        <v>0</v>
      </c>
      <c r="K21">
        <f t="shared" si="18"/>
        <v>0</v>
      </c>
      <c r="L21">
        <f t="shared" si="7"/>
        <v>132</v>
      </c>
      <c r="M21">
        <f t="shared" si="8"/>
        <v>0</v>
      </c>
      <c r="N21">
        <f>N20+L21*Variables!$B$8+M21*Variables!$B$9</f>
        <v>354.5</v>
      </c>
      <c r="O21" s="6">
        <f>ROUND(MAX(0,Variables!$B$2-'Default Mode'!L21+Variables!$B$5*'Default Mode'!M21+Variables!$B$4*AVERAGE('Default Mode'!I19:I21)-SUM(O19:O20)),0)</f>
        <v>0</v>
      </c>
      <c r="P21" s="8">
        <f t="shared" si="9"/>
        <v>0</v>
      </c>
      <c r="Q21">
        <f t="shared" si="10"/>
        <v>0</v>
      </c>
      <c r="R21">
        <f t="shared" si="19"/>
        <v>0</v>
      </c>
      <c r="S21">
        <f t="shared" si="11"/>
        <v>162</v>
      </c>
      <c r="T21">
        <f t="shared" si="12"/>
        <v>0</v>
      </c>
      <c r="U21">
        <f>U20+S21*Variables!$B$8+T21*Variables!$B$9</f>
        <v>643</v>
      </c>
      <c r="V21" s="6">
        <f>ROUND(MAX(0,Variables!$B$2-'Default Mode'!S21+Variables!$B$5*'Default Mode'!T21+Variables!$B$4*AVERAGE('Default Mode'!P19:P21)-SUM(V19:V20)),0)</f>
        <v>0</v>
      </c>
      <c r="W21" s="8">
        <f t="shared" si="13"/>
        <v>0</v>
      </c>
      <c r="X21">
        <f t="shared" si="14"/>
        <v>0</v>
      </c>
      <c r="Y21" s="9">
        <f t="shared" si="21"/>
        <v>0</v>
      </c>
      <c r="Z21">
        <f t="shared" si="15"/>
        <v>280</v>
      </c>
      <c r="AA21">
        <f t="shared" si="16"/>
        <v>0</v>
      </c>
      <c r="AB21">
        <f>AB20+Z21*Variables!$B$8+AA21*Variables!$B$9</f>
        <v>838.5</v>
      </c>
      <c r="AC21" s="6">
        <f>ROUND(MAX(0,Variables!$B$2-'Default Mode'!Z21+Variables!$B$5*'Default Mode'!AA21+Variables!$B$4*AVERAGE('Default Mode'!W19:W21)-SUM(AC19:AC20)),0)</f>
        <v>0</v>
      </c>
      <c r="AD21" s="13">
        <f t="shared" si="0"/>
        <v>1918</v>
      </c>
    </row>
    <row r="22" spans="1:30" x14ac:dyDescent="0.2">
      <c r="A22" s="2">
        <f t="shared" si="1"/>
        <v>19</v>
      </c>
      <c r="B22" s="3">
        <v>8</v>
      </c>
      <c r="C22">
        <f t="shared" si="22"/>
        <v>8</v>
      </c>
      <c r="D22">
        <f t="shared" si="23"/>
        <v>24</v>
      </c>
      <c r="E22">
        <f t="shared" si="24"/>
        <v>48</v>
      </c>
      <c r="F22">
        <f t="shared" si="25"/>
        <v>0</v>
      </c>
      <c r="G22">
        <f>G21+E22*Variables!$B$8+F22*Variables!$B$9</f>
        <v>106</v>
      </c>
      <c r="H22" s="6">
        <f>ROUND(MAX(0,Variables!$B$2-'Default Mode'!E22+Variables!$B$5*'Default Mode'!F22+Variables!$B$4*AVERAGE('Default Mode'!B20:B22)-SUM(H20:H21)),0)</f>
        <v>0</v>
      </c>
      <c r="I22" s="8">
        <f t="shared" si="5"/>
        <v>0</v>
      </c>
      <c r="J22">
        <f t="shared" si="6"/>
        <v>0</v>
      </c>
      <c r="K22">
        <f t="shared" si="18"/>
        <v>0</v>
      </c>
      <c r="L22">
        <f t="shared" si="7"/>
        <v>132</v>
      </c>
      <c r="M22">
        <f t="shared" si="8"/>
        <v>0</v>
      </c>
      <c r="N22">
        <f>N21+L22*Variables!$B$8+M22*Variables!$B$9</f>
        <v>420.5</v>
      </c>
      <c r="O22" s="6">
        <f>ROUND(MAX(0,Variables!$B$2-'Default Mode'!L22+Variables!$B$5*'Default Mode'!M22+Variables!$B$4*AVERAGE('Default Mode'!I20:I22)-SUM(O20:O21)),0)</f>
        <v>0</v>
      </c>
      <c r="P22" s="8">
        <f t="shared" si="9"/>
        <v>0</v>
      </c>
      <c r="Q22">
        <f t="shared" si="10"/>
        <v>0</v>
      </c>
      <c r="R22">
        <f t="shared" si="19"/>
        <v>0</v>
      </c>
      <c r="S22">
        <f t="shared" si="11"/>
        <v>162</v>
      </c>
      <c r="T22">
        <f t="shared" si="12"/>
        <v>0</v>
      </c>
      <c r="U22">
        <f>U21+S22*Variables!$B$8+T22*Variables!$B$9</f>
        <v>724</v>
      </c>
      <c r="V22" s="6">
        <f>ROUND(MAX(0,Variables!$B$2-'Default Mode'!S22+Variables!$B$5*'Default Mode'!T22+Variables!$B$4*AVERAGE('Default Mode'!P20:P22)-SUM(V20:V21)),0)</f>
        <v>0</v>
      </c>
      <c r="W22" s="8">
        <f t="shared" si="13"/>
        <v>0</v>
      </c>
      <c r="X22">
        <f t="shared" si="14"/>
        <v>0</v>
      </c>
      <c r="Y22" s="9">
        <f t="shared" si="21"/>
        <v>0</v>
      </c>
      <c r="Z22">
        <f t="shared" si="15"/>
        <v>280</v>
      </c>
      <c r="AA22">
        <f t="shared" si="16"/>
        <v>0</v>
      </c>
      <c r="AB22">
        <f>AB21+Z22*Variables!$B$8+AA22*Variables!$B$9</f>
        <v>978.5</v>
      </c>
      <c r="AC22" s="6">
        <f>ROUND(MAX(0,Variables!$B$2-'Default Mode'!Z22+Variables!$B$5*'Default Mode'!AA22+Variables!$B$4*AVERAGE('Default Mode'!W20:W22)-SUM(AC20:AC21)),0)</f>
        <v>0</v>
      </c>
      <c r="AD22" s="13">
        <f t="shared" si="0"/>
        <v>2229</v>
      </c>
    </row>
    <row r="23" spans="1:30" x14ac:dyDescent="0.2">
      <c r="A23" s="2">
        <f t="shared" si="1"/>
        <v>20</v>
      </c>
      <c r="B23" s="3">
        <v>8</v>
      </c>
      <c r="C23">
        <f t="shared" si="22"/>
        <v>8</v>
      </c>
      <c r="D23">
        <f t="shared" si="23"/>
        <v>0</v>
      </c>
      <c r="E23">
        <f t="shared" si="24"/>
        <v>40</v>
      </c>
      <c r="F23">
        <f t="shared" si="25"/>
        <v>0</v>
      </c>
      <c r="G23">
        <f>G22+E23*Variables!$B$8+F23*Variables!$B$9</f>
        <v>126</v>
      </c>
      <c r="H23" s="6">
        <f>ROUND(MAX(0,Variables!$B$2-'Default Mode'!E23+Variables!$B$5*'Default Mode'!F23+Variables!$B$4*AVERAGE('Default Mode'!B21:B23)-SUM(H21:H22)),0)</f>
        <v>0</v>
      </c>
      <c r="I23" s="8">
        <f t="shared" si="5"/>
        <v>0</v>
      </c>
      <c r="J23">
        <f t="shared" si="6"/>
        <v>0</v>
      </c>
      <c r="K23">
        <f t="shared" si="18"/>
        <v>0</v>
      </c>
      <c r="L23">
        <f t="shared" si="7"/>
        <v>132</v>
      </c>
      <c r="M23">
        <f t="shared" si="8"/>
        <v>0</v>
      </c>
      <c r="N23">
        <f>N22+L23*Variables!$B$8+M23*Variables!$B$9</f>
        <v>486.5</v>
      </c>
      <c r="O23" s="6">
        <f>ROUND(MAX(0,Variables!$B$2-'Default Mode'!L23+Variables!$B$5*'Default Mode'!M23+Variables!$B$4*AVERAGE('Default Mode'!I21:I23)-SUM(O21:O22)),0)</f>
        <v>0</v>
      </c>
      <c r="P23" s="8">
        <f t="shared" si="9"/>
        <v>0</v>
      </c>
      <c r="Q23">
        <f t="shared" si="10"/>
        <v>0</v>
      </c>
      <c r="R23">
        <f t="shared" si="19"/>
        <v>0</v>
      </c>
      <c r="S23">
        <f t="shared" si="11"/>
        <v>162</v>
      </c>
      <c r="T23">
        <f t="shared" si="12"/>
        <v>0</v>
      </c>
      <c r="U23">
        <f>U22+S23*Variables!$B$8+T23*Variables!$B$9</f>
        <v>805</v>
      </c>
      <c r="V23" s="6">
        <f>ROUND(MAX(0,Variables!$B$2-'Default Mode'!S23+Variables!$B$5*'Default Mode'!T23+Variables!$B$4*AVERAGE('Default Mode'!P21:P23)-SUM(V21:V22)),0)</f>
        <v>0</v>
      </c>
      <c r="W23" s="8">
        <f t="shared" si="13"/>
        <v>0</v>
      </c>
      <c r="X23">
        <f t="shared" si="14"/>
        <v>0</v>
      </c>
      <c r="Y23" s="9">
        <f t="shared" si="21"/>
        <v>0</v>
      </c>
      <c r="Z23">
        <f t="shared" si="15"/>
        <v>280</v>
      </c>
      <c r="AA23">
        <f t="shared" si="16"/>
        <v>0</v>
      </c>
      <c r="AB23">
        <f>AB22+Z23*Variables!$B$8+AA23*Variables!$B$9</f>
        <v>1118.5</v>
      </c>
      <c r="AC23" s="6">
        <f>ROUND(MAX(0,Variables!$B$2-'Default Mode'!Z23+Variables!$B$5*'Default Mode'!AA23+Variables!$B$4*AVERAGE('Default Mode'!W21:W23)-SUM(AC21:AC22)),0)</f>
        <v>0</v>
      </c>
      <c r="AD23" s="14">
        <f t="shared" si="0"/>
        <v>2536</v>
      </c>
    </row>
  </sheetData>
  <mergeCells count="4">
    <mergeCell ref="B1:H1"/>
    <mergeCell ref="I1:O1"/>
    <mergeCell ref="P1:V1"/>
    <mergeCell ref="W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A9D6-96AD-5B4D-9CF9-65B6368F897F}">
  <dimension ref="A1:AD23"/>
  <sheetViews>
    <sheetView topLeftCell="D1" workbookViewId="0">
      <selection activeCell="T28" sqref="T28"/>
    </sheetView>
  </sheetViews>
  <sheetFormatPr baseColWidth="10" defaultRowHeight="16" x14ac:dyDescent="0.2"/>
  <cols>
    <col min="1" max="1" width="5.83203125" bestFit="1" customWidth="1"/>
    <col min="2" max="2" width="8.1640625" style="3" bestFit="1" customWidth="1"/>
    <col min="3" max="3" width="9" bestFit="1" customWidth="1"/>
    <col min="4" max="4" width="9.33203125" bestFit="1" customWidth="1"/>
    <col min="5" max="5" width="5.5" bestFit="1" customWidth="1"/>
    <col min="6" max="6" width="9.33203125" bestFit="1" customWidth="1"/>
    <col min="7" max="7" width="5.1640625" bestFit="1" customWidth="1"/>
    <col min="8" max="8" width="7" style="4" customWidth="1"/>
    <col min="9" max="9" width="8" style="7" bestFit="1" customWidth="1"/>
    <col min="10" max="10" width="9" bestFit="1" customWidth="1"/>
    <col min="11" max="11" width="9.33203125" bestFit="1" customWidth="1"/>
    <col min="12" max="12" width="5.5" bestFit="1" customWidth="1"/>
    <col min="13" max="13" width="9.33203125" bestFit="1" customWidth="1"/>
    <col min="14" max="14" width="6.1640625" bestFit="1" customWidth="1"/>
    <col min="15" max="15" width="7" style="4" customWidth="1"/>
    <col min="16" max="16" width="8" style="7" bestFit="1" customWidth="1"/>
    <col min="17" max="17" width="9" bestFit="1" customWidth="1"/>
    <col min="18" max="18" width="9.33203125" bestFit="1" customWidth="1"/>
    <col min="19" max="19" width="5.5" bestFit="1" customWidth="1"/>
    <col min="20" max="20" width="9.33203125" bestFit="1" customWidth="1"/>
    <col min="21" max="21" width="6.1640625" bestFit="1" customWidth="1"/>
    <col min="22" max="22" width="7" style="4" customWidth="1"/>
    <col min="23" max="23" width="8" style="7" bestFit="1" customWidth="1"/>
    <col min="24" max="24" width="9" bestFit="1" customWidth="1"/>
    <col min="25" max="25" width="9.33203125" bestFit="1" customWidth="1"/>
    <col min="26" max="26" width="5.5" bestFit="1" customWidth="1"/>
    <col min="27" max="27" width="9.33203125" bestFit="1" customWidth="1"/>
    <col min="28" max="28" width="5.1640625" bestFit="1" customWidth="1"/>
    <col min="29" max="29" width="7" style="4" customWidth="1"/>
    <col min="30" max="30" width="14.33203125" style="11" bestFit="1" customWidth="1"/>
  </cols>
  <sheetData>
    <row r="1" spans="1:30" x14ac:dyDescent="0.2">
      <c r="B1" s="17" t="s">
        <v>7</v>
      </c>
      <c r="C1" s="18"/>
      <c r="D1" s="18"/>
      <c r="E1" s="18"/>
      <c r="F1" s="18"/>
      <c r="G1" s="18"/>
      <c r="H1" s="19"/>
      <c r="I1" s="17" t="s">
        <v>21</v>
      </c>
      <c r="J1" s="18"/>
      <c r="K1" s="18"/>
      <c r="L1" s="18"/>
      <c r="M1" s="18"/>
      <c r="N1" s="18"/>
      <c r="O1" s="19"/>
      <c r="P1" s="17" t="s">
        <v>22</v>
      </c>
      <c r="Q1" s="18"/>
      <c r="R1" s="18"/>
      <c r="S1" s="18"/>
      <c r="T1" s="18"/>
      <c r="U1" s="18"/>
      <c r="V1" s="19"/>
      <c r="W1" s="17" t="s">
        <v>23</v>
      </c>
      <c r="X1" s="18"/>
      <c r="Y1" s="18"/>
      <c r="Z1" s="18"/>
      <c r="AA1" s="18"/>
      <c r="AB1" s="18"/>
      <c r="AC1" s="19"/>
      <c r="AD1" s="10" t="s">
        <v>27</v>
      </c>
    </row>
    <row r="2" spans="1:30" x14ac:dyDescent="0.2">
      <c r="A2" t="s">
        <v>0</v>
      </c>
      <c r="B2" s="3" t="s">
        <v>1</v>
      </c>
      <c r="C2" t="s">
        <v>2</v>
      </c>
      <c r="D2" t="s">
        <v>3</v>
      </c>
      <c r="E2" t="s">
        <v>4</v>
      </c>
      <c r="F2" t="s">
        <v>5</v>
      </c>
      <c r="G2" t="s">
        <v>24</v>
      </c>
      <c r="H2" s="4" t="s">
        <v>6</v>
      </c>
      <c r="I2" s="7" t="s">
        <v>1</v>
      </c>
      <c r="J2" t="s">
        <v>2</v>
      </c>
      <c r="K2" t="s">
        <v>3</v>
      </c>
      <c r="L2" t="s">
        <v>4</v>
      </c>
      <c r="M2" t="s">
        <v>5</v>
      </c>
      <c r="N2" t="s">
        <v>24</v>
      </c>
      <c r="O2" s="4" t="s">
        <v>6</v>
      </c>
      <c r="P2" s="7" t="s">
        <v>1</v>
      </c>
      <c r="Q2" t="s">
        <v>2</v>
      </c>
      <c r="R2" t="s">
        <v>3</v>
      </c>
      <c r="S2" t="s">
        <v>4</v>
      </c>
      <c r="T2" t="s">
        <v>5</v>
      </c>
      <c r="U2" t="s">
        <v>24</v>
      </c>
      <c r="V2" s="4" t="s">
        <v>6</v>
      </c>
      <c r="W2" s="7" t="s">
        <v>1</v>
      </c>
      <c r="X2" t="s">
        <v>2</v>
      </c>
      <c r="Y2" t="s">
        <v>3</v>
      </c>
      <c r="Z2" t="s">
        <v>4</v>
      </c>
      <c r="AA2" t="s">
        <v>5</v>
      </c>
      <c r="AB2" t="s">
        <v>24</v>
      </c>
      <c r="AC2" s="4" t="s">
        <v>6</v>
      </c>
      <c r="AD2" s="11" t="s">
        <v>28</v>
      </c>
    </row>
    <row r="3" spans="1:30" s="2" customFormat="1" x14ac:dyDescent="0.2">
      <c r="A3" s="2">
        <v>0</v>
      </c>
      <c r="B3" s="5">
        <v>4</v>
      </c>
      <c r="C3" s="2">
        <v>4</v>
      </c>
      <c r="D3" s="2">
        <v>4</v>
      </c>
      <c r="E3" s="2">
        <v>12</v>
      </c>
      <c r="F3" s="2">
        <v>0</v>
      </c>
      <c r="G3" s="2">
        <f>E3*Variables!$C$8+F3*Variables!$C$9</f>
        <v>6</v>
      </c>
      <c r="H3" s="12">
        <f>ROUND(MAX(0,Variables!$B$2-'Transparent Mode'!E3+Variables!$B$5*'Transparent Mode'!F3+Variables!$B$4*AVERAGE('Transparent Mode'!B3:B$3)-(Variables!$B$4-1)*Variables!$B$3),0)</f>
        <v>4</v>
      </c>
      <c r="I3" s="2">
        <f>Variables!$C$3</f>
        <v>4</v>
      </c>
      <c r="J3" s="2">
        <f>Variables!$C$3</f>
        <v>4</v>
      </c>
      <c r="K3" s="2">
        <f>Variables!$C$3</f>
        <v>4</v>
      </c>
      <c r="L3" s="2">
        <f>Variables!$C$2</f>
        <v>12</v>
      </c>
      <c r="M3" s="2">
        <v>0</v>
      </c>
      <c r="N3" s="2">
        <f>L3*Variables!$C$8+M3*Variables!$C$9</f>
        <v>6</v>
      </c>
      <c r="O3" s="12">
        <f>ROUND(MAX(0,Variables!$B$2-'Transparent Mode'!L3+Variables!$B$5*'Transparent Mode'!M3+Variables!$B$4*AVERAGE('Transparent Mode'!I3:I$3)-(Variables!$B$4-1)*Variables!$B$3),0)</f>
        <v>4</v>
      </c>
      <c r="P3" s="2">
        <f>Variables!$C$3</f>
        <v>4</v>
      </c>
      <c r="Q3" s="2">
        <f>Variables!$C$3</f>
        <v>4</v>
      </c>
      <c r="R3" s="2">
        <f>Variables!$C$3</f>
        <v>4</v>
      </c>
      <c r="S3" s="2">
        <f>Variables!$C$2</f>
        <v>12</v>
      </c>
      <c r="T3" s="2">
        <v>0</v>
      </c>
      <c r="U3" s="2">
        <f>S3*Variables!$C$8+T3*Variables!$C$9</f>
        <v>6</v>
      </c>
      <c r="V3" s="12">
        <f>ROUND(MAX(0,Variables!$B$2-'Transparent Mode'!S3+Variables!$B$5*'Transparent Mode'!T3+Variables!$B$4*AVERAGE('Transparent Mode'!P3:P$3)-(Variables!$B$4-1)*Variables!$B$3),0)</f>
        <v>4</v>
      </c>
      <c r="W3" s="2">
        <f>Variables!$C$3</f>
        <v>4</v>
      </c>
      <c r="X3" s="2">
        <f>Variables!$C$3</f>
        <v>4</v>
      </c>
      <c r="Y3" s="2">
        <f>Variables!$C$3</f>
        <v>4</v>
      </c>
      <c r="Z3" s="2">
        <f>Variables!$C$2</f>
        <v>12</v>
      </c>
      <c r="AA3" s="2">
        <v>0</v>
      </c>
      <c r="AB3" s="2">
        <f>Z3*Variables!$C$8+AA3*Variables!$C$9</f>
        <v>6</v>
      </c>
      <c r="AC3" s="12">
        <f>ROUND(MAX(0,Variables!$B$2-'Transparent Mode'!Z3+Variables!$B$5*'Transparent Mode'!AA3+Variables!$B$4*AVERAGE('Transparent Mode'!W3:W$3)-(Variables!$B$4-1)*Variables!$B$3),0)</f>
        <v>4</v>
      </c>
      <c r="AD3" s="13">
        <f>AB3+U3+N3+G3</f>
        <v>24</v>
      </c>
    </row>
    <row r="4" spans="1:30" s="2" customFormat="1" x14ac:dyDescent="0.2">
      <c r="A4" s="2">
        <f>A3+1</f>
        <v>1</v>
      </c>
      <c r="B4" s="5">
        <v>4</v>
      </c>
      <c r="C4">
        <f>MAX(0,F3+B4-F4)</f>
        <v>4</v>
      </c>
      <c r="D4" s="2">
        <v>4</v>
      </c>
      <c r="E4">
        <f>MAX(E3-F3+D4-B4,0)</f>
        <v>12</v>
      </c>
      <c r="F4">
        <f>MAX(0,F3-E3+B4-D4)</f>
        <v>0</v>
      </c>
      <c r="G4">
        <f>G3+E4*Variables!$C$8+F4*Variables!$C$9</f>
        <v>12</v>
      </c>
      <c r="H4" s="12">
        <f>ROUND(MAX(0,Variables!$B$2-'Transparent Mode'!E4+Variables!$B$5*'Transparent Mode'!F4+Variables!$B$4*AVERAGE('Transparent Mode'!B$3:B4)-(Variables!$B$4-1)*Variables!$B$3),0)</f>
        <v>4</v>
      </c>
      <c r="I4" s="8">
        <f>H3</f>
        <v>4</v>
      </c>
      <c r="J4">
        <f>MAX(0,M3+I4-M4)</f>
        <v>4</v>
      </c>
      <c r="K4" s="2">
        <f>Variables!$C$3</f>
        <v>4</v>
      </c>
      <c r="L4">
        <f>MAX(L3-M3+K4-I4,0)</f>
        <v>12</v>
      </c>
      <c r="M4">
        <f>MAX(0,M3-L3+I4-K4)</f>
        <v>0</v>
      </c>
      <c r="N4">
        <f>N3+L4*Variables!$C$8+M4*Variables!$C$9</f>
        <v>12</v>
      </c>
      <c r="O4" s="12">
        <f>ROUND(MAX(0,Variables!$B$2-'Transparent Mode'!L4+Variables!$B$5*'Transparent Mode'!M4+Variables!$B$4*AVERAGE('Transparent Mode'!I$3:I4)-(Variables!$B$4-1)*Variables!$B$3),0)</f>
        <v>4</v>
      </c>
      <c r="P4" s="8">
        <f>O3</f>
        <v>4</v>
      </c>
      <c r="Q4">
        <f>MAX(0,T3+P4-T4)</f>
        <v>4</v>
      </c>
      <c r="R4" s="2">
        <f>Variables!$C$3</f>
        <v>4</v>
      </c>
      <c r="S4">
        <f>MAX(S3-T3+R4-P4,0)</f>
        <v>12</v>
      </c>
      <c r="T4">
        <f>MAX(0,T3-S3+P4-R4)</f>
        <v>0</v>
      </c>
      <c r="U4">
        <f>U3+S4*Variables!$C$8+T4*Variables!$C$9</f>
        <v>12</v>
      </c>
      <c r="V4" s="12">
        <f>ROUND(MAX(0,Variables!$B$2-'Transparent Mode'!S4+Variables!$B$5*'Transparent Mode'!T4+Variables!$B$4*AVERAGE('Transparent Mode'!P$3:P4)-(Variables!$B$4-1)*Variables!$B$3),0)</f>
        <v>4</v>
      </c>
      <c r="W4" s="8">
        <f>V3</f>
        <v>4</v>
      </c>
      <c r="X4">
        <f>MAX(0,AA3+W4-AA4)</f>
        <v>4</v>
      </c>
      <c r="Y4" s="2">
        <f>Variables!$C$3</f>
        <v>4</v>
      </c>
      <c r="Z4">
        <f>MAX(Z3-AA3+Y4-W4,0)</f>
        <v>12</v>
      </c>
      <c r="AA4">
        <f>MAX(0,AA3-Z3+W4-Y4)</f>
        <v>0</v>
      </c>
      <c r="AB4">
        <f>AB3+Z4*Variables!$C$8+AA4*Variables!$C$9</f>
        <v>12</v>
      </c>
      <c r="AC4" s="12">
        <f>ROUND(MAX(0,Variables!$B$2-'Transparent Mode'!Z4+Variables!$B$5*'Transparent Mode'!AA4+Variables!$B$4*AVERAGE('Transparent Mode'!W$3:W4)-(Variables!$B$4-1)*Variables!$B$3),0)</f>
        <v>4</v>
      </c>
      <c r="AD4" s="13">
        <f t="shared" ref="AD4:AD23" si="0">AB4+U4+N4+G4</f>
        <v>48</v>
      </c>
    </row>
    <row r="5" spans="1:30" s="2" customFormat="1" x14ac:dyDescent="0.2">
      <c r="A5" s="2">
        <f t="shared" ref="A5:A23" si="1">A4+1</f>
        <v>2</v>
      </c>
      <c r="B5" s="5">
        <v>4</v>
      </c>
      <c r="C5">
        <f t="shared" ref="C5:C23" si="2">MAX(0,F4+B5-F5)</f>
        <v>4</v>
      </c>
      <c r="D5">
        <f>J3</f>
        <v>4</v>
      </c>
      <c r="E5">
        <f t="shared" ref="E5:E23" si="3">MAX(E4-F4+D5-B5,0)</f>
        <v>12</v>
      </c>
      <c r="F5">
        <f t="shared" ref="F5:F23" si="4">MAX(0,F4-E4+B5-D5)</f>
        <v>0</v>
      </c>
      <c r="G5">
        <f>G4+E5*Variables!$C$8+F5*Variables!$C$9</f>
        <v>18</v>
      </c>
      <c r="H5" s="6">
        <f>ROUND(MAX(0,Variables!$C$2-'Transparent Mode'!E5+Variables!$C$5*'Transparent Mode'!F5+Variables!$C$4*AVERAGE('Transparent Mode'!B$3:B5)-SUM(J4:J5)-M5),0)</f>
        <v>4</v>
      </c>
      <c r="I5" s="8">
        <f t="shared" ref="I5:I23" si="5">H4</f>
        <v>4</v>
      </c>
      <c r="J5">
        <f t="shared" ref="J5:J23" si="6">MAX(0,M4+I5-M5)</f>
        <v>4</v>
      </c>
      <c r="K5">
        <f>Q3</f>
        <v>4</v>
      </c>
      <c r="L5">
        <f t="shared" ref="L5:L23" si="7">MAX(L4-M4+K5-I5,0)</f>
        <v>12</v>
      </c>
      <c r="M5">
        <f t="shared" ref="M5:M23" si="8">MAX(0,M4-L4+I5-K5)</f>
        <v>0</v>
      </c>
      <c r="N5">
        <f>N4+L5*Variables!$C$8+M5*Variables!$C$9</f>
        <v>18</v>
      </c>
      <c r="O5" s="6">
        <f>ROUND(MAX(0,Variables!$C$2-'Transparent Mode'!L5+Variables!$C$5*'Transparent Mode'!M5+Variables!$C$4*AVERAGE('Transparent Mode'!I$3:I5)-SUM(Q4:Q5)-T5),0)</f>
        <v>4</v>
      </c>
      <c r="P5" s="8">
        <f t="shared" ref="P5:P23" si="9">O4</f>
        <v>4</v>
      </c>
      <c r="Q5">
        <f t="shared" ref="Q5:Q23" si="10">MAX(0,T4+P5-T5)</f>
        <v>4</v>
      </c>
      <c r="R5">
        <f>X3</f>
        <v>4</v>
      </c>
      <c r="S5">
        <f t="shared" ref="S5:S23" si="11">MAX(S4-T4+R5-P5,0)</f>
        <v>12</v>
      </c>
      <c r="T5">
        <f t="shared" ref="T5:T23" si="12">MAX(0,T4-S4+P5-R5)</f>
        <v>0</v>
      </c>
      <c r="U5">
        <f>U4+S5*Variables!$C$8+T5*Variables!$C$9</f>
        <v>18</v>
      </c>
      <c r="V5" s="6">
        <f>ROUND(MAX(0,Variables!$C$2-'Transparent Mode'!S5+Variables!$C$5*'Transparent Mode'!T5+Variables!$C$4*AVERAGE('Transparent Mode'!P$3:P5)-SUM(X4:X5)-AA5),0)</f>
        <v>4</v>
      </c>
      <c r="W5" s="8">
        <f t="shared" ref="W5:W23" si="13">V4</f>
        <v>4</v>
      </c>
      <c r="X5">
        <f t="shared" ref="X5:X23" si="14">MAX(0,AA4+W5-AA5)</f>
        <v>4</v>
      </c>
      <c r="Y5" s="2">
        <v>4</v>
      </c>
      <c r="Z5">
        <f t="shared" ref="Z5:Z23" si="15">MAX(Z4-AA4+Y5-W5,0)</f>
        <v>12</v>
      </c>
      <c r="AA5">
        <f t="shared" ref="AA5:AA23" si="16">MAX(0,AA4-Z4+W5-Y5)</f>
        <v>0</v>
      </c>
      <c r="AB5">
        <f>AB4+Z5*Variables!$C$8+AA5*Variables!$C$9</f>
        <v>18</v>
      </c>
      <c r="AC5" s="15">
        <f>ROUND(MAX(0,Variables!$C$2-'Transparent Mode'!Z5+Variables!$C$5*'Transparent Mode'!AA5+Variables!$C$4*AVERAGE('Transparent Mode'!W$3:W5)-SUM(AC3:AC4)),0)</f>
        <v>4</v>
      </c>
      <c r="AD5" s="13">
        <f t="shared" si="0"/>
        <v>72</v>
      </c>
    </row>
    <row r="6" spans="1:30" x14ac:dyDescent="0.2">
      <c r="A6" s="2">
        <f t="shared" si="1"/>
        <v>3</v>
      </c>
      <c r="B6" s="3">
        <v>4</v>
      </c>
      <c r="C6">
        <f t="shared" si="2"/>
        <v>4</v>
      </c>
      <c r="D6">
        <f t="shared" ref="D6:D23" si="17">J4</f>
        <v>4</v>
      </c>
      <c r="E6">
        <f t="shared" si="3"/>
        <v>12</v>
      </c>
      <c r="F6">
        <f t="shared" si="4"/>
        <v>0</v>
      </c>
      <c r="G6">
        <f>G5+E6*Variables!$C$8+F6*Variables!$C$9</f>
        <v>24</v>
      </c>
      <c r="H6" s="6">
        <f>ROUND(MAX(0,Variables!$C$2-'Transparent Mode'!E6+Variables!$C$5*'Transparent Mode'!F6+Variables!$C$4*AVERAGE('Transparent Mode'!B$3:B6)-SUM(J5:J6)-M6),0)</f>
        <v>4</v>
      </c>
      <c r="I6" s="8">
        <f t="shared" si="5"/>
        <v>4</v>
      </c>
      <c r="J6">
        <f t="shared" si="6"/>
        <v>4</v>
      </c>
      <c r="K6">
        <f t="shared" ref="K6:K23" si="18">Q4</f>
        <v>4</v>
      </c>
      <c r="L6">
        <f t="shared" si="7"/>
        <v>12</v>
      </c>
      <c r="M6">
        <f t="shared" si="8"/>
        <v>0</v>
      </c>
      <c r="N6">
        <f>N5+L6*Variables!$C$8+M6*Variables!$C$9</f>
        <v>24</v>
      </c>
      <c r="O6" s="6">
        <f>ROUND(MAX(0,Variables!$C$2-'Transparent Mode'!L6+Variables!$C$5*'Transparent Mode'!M6+Variables!$C$4*AVERAGE('Transparent Mode'!I$3:I6)-SUM(Q5:Q6)-T6),0)</f>
        <v>4</v>
      </c>
      <c r="P6" s="8">
        <f t="shared" si="9"/>
        <v>4</v>
      </c>
      <c r="Q6">
        <f t="shared" si="10"/>
        <v>4</v>
      </c>
      <c r="R6">
        <f t="shared" ref="R6:R23" si="19">X4</f>
        <v>4</v>
      </c>
      <c r="S6">
        <f t="shared" si="11"/>
        <v>12</v>
      </c>
      <c r="T6">
        <f t="shared" si="12"/>
        <v>0</v>
      </c>
      <c r="U6">
        <f>U5+S6*Variables!$C$8+T6*Variables!$C$9</f>
        <v>24</v>
      </c>
      <c r="V6" s="6">
        <f>ROUND(MAX(0,Variables!$C$2-'Transparent Mode'!S6+Variables!$C$5*'Transparent Mode'!T6+Variables!$C$4*AVERAGE('Transparent Mode'!P$3:P6)-SUM(X5:X6)-AA6),0)</f>
        <v>4</v>
      </c>
      <c r="W6" s="8">
        <f t="shared" si="13"/>
        <v>4</v>
      </c>
      <c r="X6">
        <f t="shared" si="14"/>
        <v>4</v>
      </c>
      <c r="Y6" s="9">
        <f>AC3</f>
        <v>4</v>
      </c>
      <c r="Z6">
        <f t="shared" si="15"/>
        <v>12</v>
      </c>
      <c r="AA6">
        <f t="shared" si="16"/>
        <v>0</v>
      </c>
      <c r="AB6">
        <f>AB5+Z6*Variables!$C$8+AA6*Variables!$C$9</f>
        <v>24</v>
      </c>
      <c r="AC6" s="15">
        <f>ROUND(MAX(0,Variables!$C$2-'Transparent Mode'!Z6+Variables!$C$5*'Transparent Mode'!AA6+Variables!$C$4*AVERAGE('Transparent Mode'!W$3:W6)-SUM(AC4:AC5)),0)</f>
        <v>4</v>
      </c>
      <c r="AD6" s="13">
        <f t="shared" si="0"/>
        <v>96</v>
      </c>
    </row>
    <row r="7" spans="1:30" x14ac:dyDescent="0.2">
      <c r="A7" s="2">
        <f t="shared" si="1"/>
        <v>4</v>
      </c>
      <c r="B7" s="3">
        <v>4</v>
      </c>
      <c r="C7">
        <f t="shared" si="2"/>
        <v>4</v>
      </c>
      <c r="D7">
        <f t="shared" si="17"/>
        <v>4</v>
      </c>
      <c r="E7">
        <f t="shared" si="3"/>
        <v>12</v>
      </c>
      <c r="F7">
        <f t="shared" si="4"/>
        <v>0</v>
      </c>
      <c r="G7">
        <f>G6+E7*Variables!$C$8+F7*Variables!$C$9</f>
        <v>30</v>
      </c>
      <c r="H7" s="6">
        <f>ROUND(MAX(0,Variables!$C$2-'Transparent Mode'!E7+Variables!$C$5*'Transparent Mode'!F7+Variables!$C$4*AVERAGE('Transparent Mode'!B$3:B7)-SUM(J6:J7)-M7),0)</f>
        <v>4</v>
      </c>
      <c r="I7" s="8">
        <f t="shared" si="5"/>
        <v>4</v>
      </c>
      <c r="J7">
        <f t="shared" si="6"/>
        <v>4</v>
      </c>
      <c r="K7">
        <f t="shared" si="18"/>
        <v>4</v>
      </c>
      <c r="L7">
        <f t="shared" si="7"/>
        <v>12</v>
      </c>
      <c r="M7">
        <f t="shared" si="8"/>
        <v>0</v>
      </c>
      <c r="N7">
        <f>N6+L7*Variables!$C$8+M7*Variables!$C$9</f>
        <v>30</v>
      </c>
      <c r="O7" s="6">
        <f>ROUND(MAX(0,Variables!$C$2-'Transparent Mode'!L7+Variables!$C$5*'Transparent Mode'!M7+Variables!$C$4*AVERAGE('Transparent Mode'!I$3:I7)-SUM(Q6:Q7)-T7),0)</f>
        <v>4</v>
      </c>
      <c r="P7" s="8">
        <f t="shared" si="9"/>
        <v>4</v>
      </c>
      <c r="Q7">
        <f t="shared" si="10"/>
        <v>4</v>
      </c>
      <c r="R7">
        <f t="shared" si="19"/>
        <v>4</v>
      </c>
      <c r="S7">
        <f t="shared" si="11"/>
        <v>12</v>
      </c>
      <c r="T7">
        <f t="shared" si="12"/>
        <v>0</v>
      </c>
      <c r="U7">
        <f>U6+S7*Variables!$C$8+T7*Variables!$C$9</f>
        <v>30</v>
      </c>
      <c r="V7" s="6">
        <f>ROUND(MAX(0,Variables!$C$2-'Transparent Mode'!S7+Variables!$C$5*'Transparent Mode'!T7+Variables!$C$4*AVERAGE('Transparent Mode'!P$3:P7)-SUM(X6:X7)-AA7),0)</f>
        <v>4</v>
      </c>
      <c r="W7" s="8">
        <f t="shared" si="13"/>
        <v>4</v>
      </c>
      <c r="X7">
        <f t="shared" si="14"/>
        <v>4</v>
      </c>
      <c r="Y7" s="9">
        <f t="shared" ref="Y7:Y23" si="20">AC4</f>
        <v>4</v>
      </c>
      <c r="Z7">
        <f t="shared" si="15"/>
        <v>12</v>
      </c>
      <c r="AA7">
        <f t="shared" si="16"/>
        <v>0</v>
      </c>
      <c r="AB7">
        <f>AB6+Z7*Variables!$C$8+AA7*Variables!$C$9</f>
        <v>30</v>
      </c>
      <c r="AC7" s="15">
        <f>ROUND(MAX(0,Variables!$C$2-'Transparent Mode'!Z7+Variables!$C$5*'Transparent Mode'!AA7+Variables!$C$4*AVERAGE('Transparent Mode'!W$3:W7)-SUM(AC5:AC6)),0)</f>
        <v>4</v>
      </c>
      <c r="AD7" s="13">
        <f t="shared" si="0"/>
        <v>120</v>
      </c>
    </row>
    <row r="8" spans="1:30" x14ac:dyDescent="0.2">
      <c r="A8" s="2">
        <f t="shared" si="1"/>
        <v>5</v>
      </c>
      <c r="B8" s="3">
        <v>8</v>
      </c>
      <c r="C8">
        <f t="shared" si="2"/>
        <v>8</v>
      </c>
      <c r="D8">
        <f t="shared" si="17"/>
        <v>4</v>
      </c>
      <c r="E8">
        <f t="shared" si="3"/>
        <v>8</v>
      </c>
      <c r="F8">
        <f t="shared" si="4"/>
        <v>0</v>
      </c>
      <c r="G8">
        <f>G7+E8*Variables!$C$8+F8*Variables!$C$9</f>
        <v>34</v>
      </c>
      <c r="H8" s="6">
        <f>ROUND(MAX(0,Variables!$C$2-'Transparent Mode'!E8+Variables!$C$5*'Transparent Mode'!F8+Variables!$C$4*AVERAGE('Transparent Mode'!B$3:B8)-SUM(J7:J8)-M8),0)</f>
        <v>10</v>
      </c>
      <c r="I8" s="8">
        <f t="shared" si="5"/>
        <v>4</v>
      </c>
      <c r="J8">
        <f t="shared" si="6"/>
        <v>4</v>
      </c>
      <c r="K8">
        <f t="shared" si="18"/>
        <v>4</v>
      </c>
      <c r="L8">
        <f t="shared" si="7"/>
        <v>12</v>
      </c>
      <c r="M8">
        <f t="shared" si="8"/>
        <v>0</v>
      </c>
      <c r="N8">
        <f>N7+L8*Variables!$C$8+M8*Variables!$C$9</f>
        <v>36</v>
      </c>
      <c r="O8" s="6">
        <f>ROUND(MAX(0,Variables!$C$2-'Transparent Mode'!L8+Variables!$C$5*'Transparent Mode'!M8+Variables!$C$4*AVERAGE('Transparent Mode'!I$3:I8)-SUM(Q7:Q8)-T8),0)</f>
        <v>4</v>
      </c>
      <c r="P8" s="8">
        <f t="shared" si="9"/>
        <v>4</v>
      </c>
      <c r="Q8">
        <f t="shared" si="10"/>
        <v>4</v>
      </c>
      <c r="R8">
        <f t="shared" si="19"/>
        <v>4</v>
      </c>
      <c r="S8">
        <f t="shared" si="11"/>
        <v>12</v>
      </c>
      <c r="T8">
        <f t="shared" si="12"/>
        <v>0</v>
      </c>
      <c r="U8">
        <f>U7+S8*Variables!$C$8+T8*Variables!$C$9</f>
        <v>36</v>
      </c>
      <c r="V8" s="6">
        <f>ROUND(MAX(0,Variables!$C$2-'Transparent Mode'!S8+Variables!$C$5*'Transparent Mode'!T8+Variables!$C$4*AVERAGE('Transparent Mode'!P$3:P8)-SUM(X7:X8)-AA8),0)</f>
        <v>4</v>
      </c>
      <c r="W8" s="8">
        <f t="shared" si="13"/>
        <v>4</v>
      </c>
      <c r="X8">
        <f t="shared" si="14"/>
        <v>4</v>
      </c>
      <c r="Y8" s="9">
        <f t="shared" si="20"/>
        <v>4</v>
      </c>
      <c r="Z8">
        <f t="shared" si="15"/>
        <v>12</v>
      </c>
      <c r="AA8">
        <f t="shared" si="16"/>
        <v>0</v>
      </c>
      <c r="AB8">
        <f>AB7+Z8*Variables!$C$8+AA8*Variables!$C$9</f>
        <v>36</v>
      </c>
      <c r="AC8" s="15">
        <f>ROUND(MAX(0,Variables!$C$2-'Transparent Mode'!Z8+Variables!$C$5*'Transparent Mode'!AA8+Variables!$C$4*AVERAGE('Transparent Mode'!W$3:W8)-SUM(AC6:AC7)),0)</f>
        <v>4</v>
      </c>
      <c r="AD8" s="13">
        <f t="shared" si="0"/>
        <v>142</v>
      </c>
    </row>
    <row r="9" spans="1:30" x14ac:dyDescent="0.2">
      <c r="A9" s="2">
        <f t="shared" si="1"/>
        <v>6</v>
      </c>
      <c r="B9" s="3">
        <v>8</v>
      </c>
      <c r="C9">
        <f t="shared" si="2"/>
        <v>8</v>
      </c>
      <c r="D9">
        <f t="shared" si="17"/>
        <v>4</v>
      </c>
      <c r="E9">
        <f t="shared" si="3"/>
        <v>4</v>
      </c>
      <c r="F9">
        <f t="shared" si="4"/>
        <v>0</v>
      </c>
      <c r="G9">
        <f>G8+E9*Variables!$C$8+F9*Variables!$C$9</f>
        <v>36</v>
      </c>
      <c r="H9" s="6">
        <f>ROUND(MAX(0,Variables!$C$2-'Transparent Mode'!E9+Variables!$C$5*'Transparent Mode'!F9+Variables!$C$4*AVERAGE('Transparent Mode'!B$3:B9)-SUM(J8:J9)-M9),0)</f>
        <v>9</v>
      </c>
      <c r="I9" s="8">
        <f t="shared" si="5"/>
        <v>10</v>
      </c>
      <c r="J9">
        <f t="shared" si="6"/>
        <v>10</v>
      </c>
      <c r="K9">
        <f t="shared" si="18"/>
        <v>4</v>
      </c>
      <c r="L9">
        <f t="shared" si="7"/>
        <v>6</v>
      </c>
      <c r="M9">
        <f t="shared" si="8"/>
        <v>0</v>
      </c>
      <c r="N9">
        <f>N8+L9*Variables!$C$8+M9*Variables!$C$9</f>
        <v>39</v>
      </c>
      <c r="O9" s="6">
        <f>ROUND(MAX(0,Variables!$C$2-'Transparent Mode'!L9+Variables!$C$5*'Transparent Mode'!M9+Variables!$C$4*AVERAGE('Transparent Mode'!I$3:I9)-SUM(Q8:Q9)-T9),0)</f>
        <v>13</v>
      </c>
      <c r="P9" s="8">
        <f t="shared" si="9"/>
        <v>4</v>
      </c>
      <c r="Q9">
        <f t="shared" si="10"/>
        <v>4</v>
      </c>
      <c r="R9">
        <f t="shared" si="19"/>
        <v>4</v>
      </c>
      <c r="S9">
        <f t="shared" si="11"/>
        <v>12</v>
      </c>
      <c r="T9">
        <f t="shared" si="12"/>
        <v>0</v>
      </c>
      <c r="U9">
        <f>U8+S9*Variables!$C$8+T9*Variables!$C$9</f>
        <v>42</v>
      </c>
      <c r="V9" s="6">
        <f>ROUND(MAX(0,Variables!$C$2-'Transparent Mode'!S9+Variables!$C$5*'Transparent Mode'!T9+Variables!$C$4*AVERAGE('Transparent Mode'!P$3:P9)-SUM(X8:X9)-AA9),0)</f>
        <v>4</v>
      </c>
      <c r="W9" s="8">
        <f t="shared" si="13"/>
        <v>4</v>
      </c>
      <c r="X9">
        <f t="shared" si="14"/>
        <v>4</v>
      </c>
      <c r="Y9" s="9">
        <f t="shared" si="20"/>
        <v>4</v>
      </c>
      <c r="Z9">
        <f t="shared" si="15"/>
        <v>12</v>
      </c>
      <c r="AA9">
        <f t="shared" si="16"/>
        <v>0</v>
      </c>
      <c r="AB9">
        <f>AB8+Z9*Variables!$C$8+AA9*Variables!$C$9</f>
        <v>42</v>
      </c>
      <c r="AC9" s="15">
        <f>ROUND(MAX(0,Variables!$C$2-'Transparent Mode'!Z9+Variables!$C$5*'Transparent Mode'!AA9+Variables!$C$4*AVERAGE('Transparent Mode'!W$3:W9)-SUM(AC7:AC8)),0)</f>
        <v>4</v>
      </c>
      <c r="AD9" s="13">
        <f t="shared" si="0"/>
        <v>159</v>
      </c>
    </row>
    <row r="10" spans="1:30" x14ac:dyDescent="0.2">
      <c r="A10" s="2">
        <f t="shared" si="1"/>
        <v>7</v>
      </c>
      <c r="B10" s="3">
        <v>8</v>
      </c>
      <c r="C10">
        <f t="shared" si="2"/>
        <v>8</v>
      </c>
      <c r="D10">
        <f t="shared" si="17"/>
        <v>4</v>
      </c>
      <c r="E10">
        <f t="shared" si="3"/>
        <v>0</v>
      </c>
      <c r="F10">
        <f t="shared" si="4"/>
        <v>0</v>
      </c>
      <c r="G10">
        <f>G9+E10*Variables!$C$8+F10*Variables!$C$9</f>
        <v>36</v>
      </c>
      <c r="H10" s="6">
        <f>ROUND(MAX(0,Variables!$C$2-'Transparent Mode'!E10+Variables!$C$5*'Transparent Mode'!F10+Variables!$C$4*AVERAGE('Transparent Mode'!B$3:B10)-SUM(J9:J10)-M10),0)</f>
        <v>10</v>
      </c>
      <c r="I10" s="8">
        <f t="shared" si="5"/>
        <v>9</v>
      </c>
      <c r="J10">
        <f t="shared" si="6"/>
        <v>9</v>
      </c>
      <c r="K10">
        <f t="shared" si="18"/>
        <v>4</v>
      </c>
      <c r="L10">
        <f t="shared" si="7"/>
        <v>1</v>
      </c>
      <c r="M10">
        <f t="shared" si="8"/>
        <v>0</v>
      </c>
      <c r="N10">
        <f>N9+L10*Variables!$C$8+M10*Variables!$C$9</f>
        <v>39.5</v>
      </c>
      <c r="O10" s="6">
        <f>ROUND(MAX(0,Variables!$C$2-'Transparent Mode'!L10+Variables!$C$5*'Transparent Mode'!M10+Variables!$C$4*AVERAGE('Transparent Mode'!I$3:I10)-SUM(Q9:Q10)-T10),0)</f>
        <v>10</v>
      </c>
      <c r="P10" s="8">
        <f t="shared" si="9"/>
        <v>13</v>
      </c>
      <c r="Q10">
        <f t="shared" si="10"/>
        <v>13</v>
      </c>
      <c r="R10">
        <f t="shared" si="19"/>
        <v>4</v>
      </c>
      <c r="S10">
        <f t="shared" si="11"/>
        <v>3</v>
      </c>
      <c r="T10">
        <f t="shared" si="12"/>
        <v>0</v>
      </c>
      <c r="U10">
        <f>U9+S10*Variables!$C$8+T10*Variables!$C$9</f>
        <v>43.5</v>
      </c>
      <c r="V10" s="6">
        <f>ROUND(MAX(0,Variables!$C$2-'Transparent Mode'!S10+Variables!$C$5*'Transparent Mode'!T10+Variables!$C$4*AVERAGE('Transparent Mode'!P$3:P10)-SUM(X9:X10)-AA10),0)</f>
        <v>16</v>
      </c>
      <c r="W10" s="8">
        <f t="shared" si="13"/>
        <v>4</v>
      </c>
      <c r="X10">
        <f t="shared" si="14"/>
        <v>4</v>
      </c>
      <c r="Y10" s="9">
        <f t="shared" si="20"/>
        <v>4</v>
      </c>
      <c r="Z10">
        <f t="shared" si="15"/>
        <v>12</v>
      </c>
      <c r="AA10">
        <f t="shared" si="16"/>
        <v>0</v>
      </c>
      <c r="AB10">
        <f>AB9+Z10*Variables!$C$8+AA10*Variables!$C$9</f>
        <v>48</v>
      </c>
      <c r="AC10" s="15">
        <f>ROUND(MAX(0,Variables!$C$2-'Transparent Mode'!Z10+Variables!$C$5*'Transparent Mode'!AA10+Variables!$C$4*AVERAGE('Transparent Mode'!W$3:W10)-SUM(AC8:AC9)),0)</f>
        <v>4</v>
      </c>
      <c r="AD10" s="13">
        <f t="shared" si="0"/>
        <v>167</v>
      </c>
    </row>
    <row r="11" spans="1:30" x14ac:dyDescent="0.2">
      <c r="A11" s="2">
        <f t="shared" si="1"/>
        <v>8</v>
      </c>
      <c r="B11" s="3">
        <v>8</v>
      </c>
      <c r="C11">
        <f t="shared" si="2"/>
        <v>8</v>
      </c>
      <c r="D11">
        <f t="shared" si="17"/>
        <v>10</v>
      </c>
      <c r="E11">
        <f t="shared" si="3"/>
        <v>2</v>
      </c>
      <c r="F11">
        <f t="shared" si="4"/>
        <v>0</v>
      </c>
      <c r="G11">
        <f>G10+E11*Variables!$C$8+F11*Variables!$C$9</f>
        <v>37</v>
      </c>
      <c r="H11" s="6">
        <f>ROUND(MAX(0,Variables!$C$2-'Transparent Mode'!E11+Variables!$C$5*'Transparent Mode'!F11+Variables!$C$4*AVERAGE('Transparent Mode'!B$3:B11)-SUM(J10:J11)-M11),0)</f>
        <v>8</v>
      </c>
      <c r="I11" s="8">
        <f t="shared" si="5"/>
        <v>10</v>
      </c>
      <c r="J11">
        <f t="shared" si="6"/>
        <v>5</v>
      </c>
      <c r="K11">
        <f t="shared" si="18"/>
        <v>4</v>
      </c>
      <c r="L11">
        <f t="shared" si="7"/>
        <v>0</v>
      </c>
      <c r="M11">
        <f t="shared" si="8"/>
        <v>5</v>
      </c>
      <c r="N11">
        <f>N10+L11*Variables!$C$8+M11*Variables!$C$9</f>
        <v>44.5</v>
      </c>
      <c r="O11" s="6">
        <f>ROUND(MAX(0,Variables!$C$2-'Transparent Mode'!L11+Variables!$C$5*'Transparent Mode'!M11+Variables!$C$4*AVERAGE('Transparent Mode'!I$3:I11)-SUM(Q10:Q11)-T11),0)</f>
        <v>12</v>
      </c>
      <c r="P11" s="8">
        <f t="shared" si="9"/>
        <v>10</v>
      </c>
      <c r="Q11">
        <f t="shared" si="10"/>
        <v>7</v>
      </c>
      <c r="R11">
        <f t="shared" si="19"/>
        <v>4</v>
      </c>
      <c r="S11">
        <f t="shared" si="11"/>
        <v>0</v>
      </c>
      <c r="T11">
        <f t="shared" si="12"/>
        <v>3</v>
      </c>
      <c r="U11">
        <f>U10+S11*Variables!$C$8+T11*Variables!$C$9</f>
        <v>46.5</v>
      </c>
      <c r="V11" s="6">
        <f>ROUND(MAX(0,Variables!$C$2-'Transparent Mode'!S11+Variables!$C$5*'Transparent Mode'!T11+Variables!$C$4*AVERAGE('Transparent Mode'!P$3:P11)-SUM(X10:X11)-AA11),0)</f>
        <v>12</v>
      </c>
      <c r="W11" s="8">
        <f t="shared" si="13"/>
        <v>16</v>
      </c>
      <c r="X11">
        <f t="shared" si="14"/>
        <v>16</v>
      </c>
      <c r="Y11" s="9">
        <f t="shared" si="20"/>
        <v>4</v>
      </c>
      <c r="Z11">
        <f t="shared" si="15"/>
        <v>0</v>
      </c>
      <c r="AA11">
        <f t="shared" si="16"/>
        <v>0</v>
      </c>
      <c r="AB11">
        <f>AB10+Z11*Variables!$C$8+AA11*Variables!$C$9</f>
        <v>48</v>
      </c>
      <c r="AC11" s="15">
        <f>ROUND(MAX(0,Variables!$C$2-'Transparent Mode'!Z11+Variables!$C$5*'Transparent Mode'!AA11+Variables!$C$4*AVERAGE('Transparent Mode'!W$3:W11)-SUM(AC9:AC10)),0)</f>
        <v>20</v>
      </c>
      <c r="AD11" s="13">
        <f t="shared" si="0"/>
        <v>176</v>
      </c>
    </row>
    <row r="12" spans="1:30" x14ac:dyDescent="0.2">
      <c r="A12" s="2">
        <f t="shared" si="1"/>
        <v>9</v>
      </c>
      <c r="B12" s="3">
        <v>8</v>
      </c>
      <c r="C12">
        <f t="shared" si="2"/>
        <v>8</v>
      </c>
      <c r="D12">
        <f t="shared" si="17"/>
        <v>9</v>
      </c>
      <c r="E12">
        <f t="shared" si="3"/>
        <v>3</v>
      </c>
      <c r="F12">
        <f t="shared" si="4"/>
        <v>0</v>
      </c>
      <c r="G12">
        <f>G11+E12*Variables!$C$8+F12*Variables!$C$9</f>
        <v>38.5</v>
      </c>
      <c r="H12" s="6">
        <f>ROUND(MAX(0,Variables!$C$2-'Transparent Mode'!E12+Variables!$C$5*'Transparent Mode'!F12+Variables!$C$4*AVERAGE('Transparent Mode'!B$3:B12)-SUM(J11:J12)-M12),0)</f>
        <v>9</v>
      </c>
      <c r="I12" s="8">
        <f t="shared" si="5"/>
        <v>8</v>
      </c>
      <c r="J12">
        <f t="shared" si="6"/>
        <v>13</v>
      </c>
      <c r="K12">
        <f t="shared" si="18"/>
        <v>13</v>
      </c>
      <c r="L12">
        <f t="shared" si="7"/>
        <v>0</v>
      </c>
      <c r="M12">
        <f t="shared" si="8"/>
        <v>0</v>
      </c>
      <c r="N12">
        <f>N11+L12*Variables!$C$8+M12*Variables!$C$9</f>
        <v>44.5</v>
      </c>
      <c r="O12" s="6">
        <f>ROUND(MAX(0,Variables!$C$2-'Transparent Mode'!L12+Variables!$C$5*'Transparent Mode'!M12+Variables!$C$4*AVERAGE('Transparent Mode'!I$3:I12)-SUM(Q11:Q12)-T12),0)</f>
        <v>8</v>
      </c>
      <c r="P12" s="8">
        <f t="shared" si="9"/>
        <v>12</v>
      </c>
      <c r="Q12">
        <f t="shared" si="10"/>
        <v>4</v>
      </c>
      <c r="R12">
        <f t="shared" si="19"/>
        <v>4</v>
      </c>
      <c r="S12">
        <f t="shared" si="11"/>
        <v>0</v>
      </c>
      <c r="T12">
        <f t="shared" si="12"/>
        <v>11</v>
      </c>
      <c r="U12">
        <f>U11+S12*Variables!$C$8+T12*Variables!$C$9</f>
        <v>57.5</v>
      </c>
      <c r="V12" s="6">
        <f>ROUND(MAX(0,Variables!$C$2-'Transparent Mode'!S12+Variables!$C$5*'Transparent Mode'!T12+Variables!$C$4*AVERAGE('Transparent Mode'!P$3:P12)-SUM(X11:X12)-AA12),0)</f>
        <v>14</v>
      </c>
      <c r="W12" s="8">
        <f t="shared" si="13"/>
        <v>12</v>
      </c>
      <c r="X12">
        <f t="shared" si="14"/>
        <v>4</v>
      </c>
      <c r="Y12" s="9">
        <f t="shared" si="20"/>
        <v>4</v>
      </c>
      <c r="Z12">
        <f t="shared" si="15"/>
        <v>0</v>
      </c>
      <c r="AA12">
        <f t="shared" si="16"/>
        <v>8</v>
      </c>
      <c r="AB12">
        <f>AB11+Z12*Variables!$C$8+AA12*Variables!$C$9</f>
        <v>56</v>
      </c>
      <c r="AC12" s="15">
        <f>ROUND(MAX(0,Variables!$C$2-'Transparent Mode'!Z12+Variables!$C$5*'Transparent Mode'!AA12+Variables!$C$4*AVERAGE('Transparent Mode'!W$3:W12)-SUM(AC10:AC11)),0)</f>
        <v>14</v>
      </c>
      <c r="AD12" s="13">
        <f t="shared" si="0"/>
        <v>196.5</v>
      </c>
    </row>
    <row r="13" spans="1:30" x14ac:dyDescent="0.2">
      <c r="A13" s="2">
        <f t="shared" si="1"/>
        <v>10</v>
      </c>
      <c r="B13" s="3">
        <v>8</v>
      </c>
      <c r="C13">
        <f t="shared" si="2"/>
        <v>8</v>
      </c>
      <c r="D13">
        <f t="shared" si="17"/>
        <v>5</v>
      </c>
      <c r="E13">
        <f t="shared" si="3"/>
        <v>0</v>
      </c>
      <c r="F13">
        <f t="shared" si="4"/>
        <v>0</v>
      </c>
      <c r="G13">
        <f>G12+E13*Variables!$C$8+F13*Variables!$C$9</f>
        <v>38.5</v>
      </c>
      <c r="H13" s="6">
        <f>ROUND(MAX(0,Variables!$C$2-'Transparent Mode'!E13+Variables!$C$5*'Transparent Mode'!F13+Variables!$C$4*AVERAGE('Transparent Mode'!B$3:B13)-SUM(J12:J13)-M13),0)</f>
        <v>9</v>
      </c>
      <c r="I13" s="8">
        <f t="shared" si="5"/>
        <v>9</v>
      </c>
      <c r="J13">
        <f t="shared" si="6"/>
        <v>7</v>
      </c>
      <c r="K13">
        <f t="shared" si="18"/>
        <v>7</v>
      </c>
      <c r="L13">
        <f t="shared" si="7"/>
        <v>0</v>
      </c>
      <c r="M13">
        <f t="shared" si="8"/>
        <v>2</v>
      </c>
      <c r="N13">
        <f>N12+L13*Variables!$C$8+M13*Variables!$C$9</f>
        <v>46.5</v>
      </c>
      <c r="O13" s="6">
        <f>ROUND(MAX(0,Variables!$C$2-'Transparent Mode'!L13+Variables!$C$5*'Transparent Mode'!M13+Variables!$C$4*AVERAGE('Transparent Mode'!I$3:I13)-SUM(Q12:Q13)-T13),0)</f>
        <v>10</v>
      </c>
      <c r="P13" s="8">
        <f t="shared" si="9"/>
        <v>8</v>
      </c>
      <c r="Q13">
        <f t="shared" si="10"/>
        <v>16</v>
      </c>
      <c r="R13">
        <f t="shared" si="19"/>
        <v>16</v>
      </c>
      <c r="S13">
        <f t="shared" si="11"/>
        <v>0</v>
      </c>
      <c r="T13">
        <f t="shared" si="12"/>
        <v>3</v>
      </c>
      <c r="U13">
        <f>U12+S13*Variables!$C$8+T13*Variables!$C$9</f>
        <v>60.5</v>
      </c>
      <c r="V13" s="6">
        <f>ROUND(MAX(0,Variables!$C$2-'Transparent Mode'!S13+Variables!$C$5*'Transparent Mode'!T13+Variables!$C$4*AVERAGE('Transparent Mode'!P$3:P13)-SUM(X12:X13)-AA13),0)</f>
        <v>8</v>
      </c>
      <c r="W13" s="8">
        <f t="shared" si="13"/>
        <v>14</v>
      </c>
      <c r="X13">
        <f t="shared" si="14"/>
        <v>4</v>
      </c>
      <c r="Y13" s="9">
        <f t="shared" si="20"/>
        <v>4</v>
      </c>
      <c r="Z13">
        <f t="shared" si="15"/>
        <v>0</v>
      </c>
      <c r="AA13">
        <f t="shared" si="16"/>
        <v>18</v>
      </c>
      <c r="AB13">
        <f>AB12+Z13*Variables!$C$8+AA13*Variables!$C$9</f>
        <v>74</v>
      </c>
      <c r="AC13" s="15">
        <f>ROUND(MAX(0,Variables!$C$2-'Transparent Mode'!Z13+Variables!$C$5*'Transparent Mode'!AA13+Variables!$C$4*AVERAGE('Transparent Mode'!W$3:W13)-SUM(AC11:AC12)),0)</f>
        <v>16</v>
      </c>
      <c r="AD13" s="13">
        <f t="shared" si="0"/>
        <v>219.5</v>
      </c>
    </row>
    <row r="14" spans="1:30" x14ac:dyDescent="0.2">
      <c r="A14" s="2">
        <f t="shared" si="1"/>
        <v>11</v>
      </c>
      <c r="B14" s="3">
        <v>8</v>
      </c>
      <c r="C14">
        <f t="shared" si="2"/>
        <v>8</v>
      </c>
      <c r="D14">
        <f t="shared" si="17"/>
        <v>13</v>
      </c>
      <c r="E14">
        <f t="shared" si="3"/>
        <v>5</v>
      </c>
      <c r="F14">
        <f t="shared" si="4"/>
        <v>0</v>
      </c>
      <c r="G14">
        <f>G13+E14*Variables!$C$8+F14*Variables!$C$9</f>
        <v>41</v>
      </c>
      <c r="H14" s="6">
        <f>ROUND(MAX(0,Variables!$C$2-'Transparent Mode'!E14+Variables!$C$5*'Transparent Mode'!F14+Variables!$C$4*AVERAGE('Transparent Mode'!B$3:B14)-SUM(J13:J14)-M14),0)</f>
        <v>8</v>
      </c>
      <c r="I14" s="8">
        <f t="shared" si="5"/>
        <v>9</v>
      </c>
      <c r="J14">
        <f t="shared" si="6"/>
        <v>4</v>
      </c>
      <c r="K14">
        <f t="shared" si="18"/>
        <v>4</v>
      </c>
      <c r="L14">
        <f t="shared" si="7"/>
        <v>0</v>
      </c>
      <c r="M14">
        <f t="shared" si="8"/>
        <v>7</v>
      </c>
      <c r="N14">
        <f>N13+L14*Variables!$C$8+M14*Variables!$C$9</f>
        <v>53.5</v>
      </c>
      <c r="O14" s="6">
        <f>ROUND(MAX(0,Variables!$C$2-'Transparent Mode'!L14+Variables!$C$5*'Transparent Mode'!M14+Variables!$C$4*AVERAGE('Transparent Mode'!I$3:I14)-SUM(Q13:Q14)-T14),0)</f>
        <v>10</v>
      </c>
      <c r="P14" s="8">
        <f t="shared" si="9"/>
        <v>10</v>
      </c>
      <c r="Q14">
        <f t="shared" si="10"/>
        <v>4</v>
      </c>
      <c r="R14">
        <f t="shared" si="19"/>
        <v>4</v>
      </c>
      <c r="S14">
        <f t="shared" si="11"/>
        <v>0</v>
      </c>
      <c r="T14">
        <f t="shared" si="12"/>
        <v>9</v>
      </c>
      <c r="U14">
        <f>U13+S14*Variables!$C$8+T14*Variables!$C$9</f>
        <v>69.5</v>
      </c>
      <c r="V14" s="6">
        <f>ROUND(MAX(0,Variables!$C$2-'Transparent Mode'!S14+Variables!$C$5*'Transparent Mode'!T14+Variables!$C$4*AVERAGE('Transparent Mode'!P$3:P14)-SUM(X13:X14)-AA14),0)</f>
        <v>11</v>
      </c>
      <c r="W14" s="8">
        <f t="shared" si="13"/>
        <v>8</v>
      </c>
      <c r="X14">
        <f t="shared" si="14"/>
        <v>20</v>
      </c>
      <c r="Y14" s="9">
        <f t="shared" si="20"/>
        <v>20</v>
      </c>
      <c r="Z14">
        <f t="shared" si="15"/>
        <v>0</v>
      </c>
      <c r="AA14">
        <f t="shared" si="16"/>
        <v>6</v>
      </c>
      <c r="AB14">
        <f>AB13+Z14*Variables!$C$8+AA14*Variables!$C$9</f>
        <v>80</v>
      </c>
      <c r="AC14" s="15">
        <f>ROUND(MAX(0,Variables!$C$2-'Transparent Mode'!Z14+Variables!$C$5*'Transparent Mode'!AA14+Variables!$C$4*AVERAGE('Transparent Mode'!W$3:W14)-SUM(AC12:AC13)),0)</f>
        <v>9</v>
      </c>
      <c r="AD14" s="13">
        <f t="shared" si="0"/>
        <v>244</v>
      </c>
    </row>
    <row r="15" spans="1:30" x14ac:dyDescent="0.2">
      <c r="A15" s="2">
        <f t="shared" si="1"/>
        <v>12</v>
      </c>
      <c r="B15" s="3">
        <v>8</v>
      </c>
      <c r="C15">
        <f t="shared" si="2"/>
        <v>8</v>
      </c>
      <c r="D15">
        <f t="shared" si="17"/>
        <v>7</v>
      </c>
      <c r="E15">
        <f t="shared" si="3"/>
        <v>4</v>
      </c>
      <c r="F15">
        <f t="shared" si="4"/>
        <v>0</v>
      </c>
      <c r="G15">
        <f>G14+E15*Variables!$C$8+F15*Variables!$C$9</f>
        <v>43</v>
      </c>
      <c r="H15" s="6">
        <f>ROUND(MAX(0,Variables!$C$2-'Transparent Mode'!E15+Variables!$C$5*'Transparent Mode'!F15+Variables!$C$4*AVERAGE('Transparent Mode'!B$3:B15)-SUM(J14:J15)-M15),0)</f>
        <v>8</v>
      </c>
      <c r="I15" s="8">
        <f t="shared" si="5"/>
        <v>8</v>
      </c>
      <c r="J15">
        <f t="shared" si="6"/>
        <v>15</v>
      </c>
      <c r="K15">
        <f t="shared" si="18"/>
        <v>16</v>
      </c>
      <c r="L15">
        <f t="shared" si="7"/>
        <v>1</v>
      </c>
      <c r="M15">
        <f t="shared" si="8"/>
        <v>0</v>
      </c>
      <c r="N15">
        <f>N14+L15*Variables!$C$8+M15*Variables!$C$9</f>
        <v>54</v>
      </c>
      <c r="O15" s="6">
        <f>ROUND(MAX(0,Variables!$C$2-'Transparent Mode'!L15+Variables!$C$5*'Transparent Mode'!M15+Variables!$C$4*AVERAGE('Transparent Mode'!I$3:I15)-SUM(Q14:Q15)-T15),0)</f>
        <v>8</v>
      </c>
      <c r="P15" s="8">
        <f t="shared" si="9"/>
        <v>10</v>
      </c>
      <c r="Q15">
        <f t="shared" si="10"/>
        <v>4</v>
      </c>
      <c r="R15">
        <f t="shared" si="19"/>
        <v>4</v>
      </c>
      <c r="S15">
        <f t="shared" si="11"/>
        <v>0</v>
      </c>
      <c r="T15">
        <f t="shared" si="12"/>
        <v>15</v>
      </c>
      <c r="U15">
        <f>U14+S15*Variables!$C$8+T15*Variables!$C$9</f>
        <v>84.5</v>
      </c>
      <c r="V15" s="6">
        <f>ROUND(MAX(0,Variables!$C$2-'Transparent Mode'!S15+Variables!$C$5*'Transparent Mode'!T15+Variables!$C$4*AVERAGE('Transparent Mode'!P$3:P15)-SUM(X14:X15)-AA15),0)</f>
        <v>11</v>
      </c>
      <c r="W15" s="8">
        <f t="shared" si="13"/>
        <v>11</v>
      </c>
      <c r="X15">
        <f t="shared" si="14"/>
        <v>14</v>
      </c>
      <c r="Y15" s="9">
        <f t="shared" si="20"/>
        <v>14</v>
      </c>
      <c r="Z15">
        <f t="shared" si="15"/>
        <v>0</v>
      </c>
      <c r="AA15">
        <f t="shared" si="16"/>
        <v>3</v>
      </c>
      <c r="AB15">
        <f>AB14+Z15*Variables!$C$8+AA15*Variables!$C$9</f>
        <v>83</v>
      </c>
      <c r="AC15" s="15">
        <f>ROUND(MAX(0,Variables!$C$2-'Transparent Mode'!Z15+Variables!$C$5*'Transparent Mode'!AA15+Variables!$C$4*AVERAGE('Transparent Mode'!W$3:W15)-SUM(AC13:AC14)),0)</f>
        <v>11</v>
      </c>
      <c r="AD15" s="13">
        <f t="shared" si="0"/>
        <v>264.5</v>
      </c>
    </row>
    <row r="16" spans="1:30" x14ac:dyDescent="0.2">
      <c r="A16" s="2">
        <f t="shared" si="1"/>
        <v>13</v>
      </c>
      <c r="B16" s="3">
        <v>8</v>
      </c>
      <c r="C16">
        <f t="shared" si="2"/>
        <v>8</v>
      </c>
      <c r="D16">
        <f t="shared" si="17"/>
        <v>4</v>
      </c>
      <c r="E16">
        <f t="shared" si="3"/>
        <v>0</v>
      </c>
      <c r="F16">
        <f t="shared" si="4"/>
        <v>0</v>
      </c>
      <c r="G16">
        <f>G15+E16*Variables!$C$8+F16*Variables!$C$9</f>
        <v>43</v>
      </c>
      <c r="H16" s="6">
        <f>ROUND(MAX(0,Variables!$C$2-'Transparent Mode'!E16+Variables!$C$5*'Transparent Mode'!F16+Variables!$C$4*AVERAGE('Transparent Mode'!B$3:B16)-SUM(J15:J16)-M16),0)</f>
        <v>9</v>
      </c>
      <c r="I16" s="8">
        <f t="shared" si="5"/>
        <v>8</v>
      </c>
      <c r="J16">
        <f t="shared" si="6"/>
        <v>5</v>
      </c>
      <c r="K16">
        <f t="shared" si="18"/>
        <v>4</v>
      </c>
      <c r="L16">
        <f t="shared" si="7"/>
        <v>0</v>
      </c>
      <c r="M16">
        <f t="shared" si="8"/>
        <v>3</v>
      </c>
      <c r="N16">
        <f>N15+L16*Variables!$C$8+M16*Variables!$C$9</f>
        <v>57</v>
      </c>
      <c r="O16" s="6">
        <f>ROUND(MAX(0,Variables!$C$2-'Transparent Mode'!L16+Variables!$C$5*'Transparent Mode'!M16+Variables!$C$4*AVERAGE('Transparent Mode'!I$3:I16)-SUM(Q15:Q16)-T16),0)</f>
        <v>8</v>
      </c>
      <c r="P16" s="8">
        <f t="shared" si="9"/>
        <v>8</v>
      </c>
      <c r="Q16">
        <f t="shared" si="10"/>
        <v>20</v>
      </c>
      <c r="R16">
        <f t="shared" si="19"/>
        <v>20</v>
      </c>
      <c r="S16">
        <f t="shared" si="11"/>
        <v>0</v>
      </c>
      <c r="T16">
        <f t="shared" si="12"/>
        <v>3</v>
      </c>
      <c r="U16">
        <f>U15+S16*Variables!$C$8+T16*Variables!$C$9</f>
        <v>87.5</v>
      </c>
      <c r="V16" s="6">
        <f>ROUND(MAX(0,Variables!$C$2-'Transparent Mode'!S16+Variables!$C$5*'Transparent Mode'!T16+Variables!$C$4*AVERAGE('Transparent Mode'!P$3:P16)-SUM(X15:X16)-AA16),0)</f>
        <v>8</v>
      </c>
      <c r="W16" s="8">
        <f t="shared" si="13"/>
        <v>11</v>
      </c>
      <c r="X16">
        <f t="shared" si="14"/>
        <v>14</v>
      </c>
      <c r="Y16" s="9">
        <f t="shared" si="20"/>
        <v>16</v>
      </c>
      <c r="Z16">
        <f t="shared" si="15"/>
        <v>2</v>
      </c>
      <c r="AA16">
        <f t="shared" si="16"/>
        <v>0</v>
      </c>
      <c r="AB16">
        <f>AB15+Z16*Variables!$C$8+AA16*Variables!$C$9</f>
        <v>84</v>
      </c>
      <c r="AC16" s="15">
        <f>ROUND(MAX(0,Variables!$C$2-'Transparent Mode'!Z16+Variables!$C$5*'Transparent Mode'!AA16+Variables!$C$4*AVERAGE('Transparent Mode'!W$3:W16)-SUM(AC14:AC15)),0)</f>
        <v>12</v>
      </c>
      <c r="AD16" s="13">
        <f t="shared" si="0"/>
        <v>271.5</v>
      </c>
    </row>
    <row r="17" spans="1:30" x14ac:dyDescent="0.2">
      <c r="A17" s="2">
        <f t="shared" si="1"/>
        <v>14</v>
      </c>
      <c r="B17" s="3">
        <v>8</v>
      </c>
      <c r="C17">
        <f t="shared" si="2"/>
        <v>8</v>
      </c>
      <c r="D17">
        <f t="shared" si="17"/>
        <v>15</v>
      </c>
      <c r="E17">
        <f t="shared" si="3"/>
        <v>7</v>
      </c>
      <c r="F17">
        <f t="shared" si="4"/>
        <v>0</v>
      </c>
      <c r="G17">
        <f>G16+E17*Variables!$C$8+F17*Variables!$C$9</f>
        <v>46.5</v>
      </c>
      <c r="H17" s="6">
        <f>ROUND(MAX(0,Variables!$C$2-'Transparent Mode'!E17+Variables!$C$5*'Transparent Mode'!F17+Variables!$C$4*AVERAGE('Transparent Mode'!B$3:B17)-SUM(J16:J17)-M17),0)</f>
        <v>8</v>
      </c>
      <c r="I17" s="8">
        <f t="shared" si="5"/>
        <v>9</v>
      </c>
      <c r="J17">
        <f t="shared" si="6"/>
        <v>4</v>
      </c>
      <c r="K17">
        <f t="shared" si="18"/>
        <v>4</v>
      </c>
      <c r="L17">
        <f t="shared" si="7"/>
        <v>0</v>
      </c>
      <c r="M17">
        <f t="shared" si="8"/>
        <v>8</v>
      </c>
      <c r="N17">
        <f>N16+L17*Variables!$C$8+M17*Variables!$C$9</f>
        <v>65</v>
      </c>
      <c r="O17" s="6">
        <f>ROUND(MAX(0,Variables!$C$2-'Transparent Mode'!L17+Variables!$C$5*'Transparent Mode'!M17+Variables!$C$4*AVERAGE('Transparent Mode'!I$3:I17)-SUM(Q16:Q17)-T17),0)</f>
        <v>10</v>
      </c>
      <c r="P17" s="8">
        <f t="shared" si="9"/>
        <v>8</v>
      </c>
      <c r="Q17">
        <f t="shared" si="10"/>
        <v>11</v>
      </c>
      <c r="R17">
        <f t="shared" si="19"/>
        <v>14</v>
      </c>
      <c r="S17">
        <f t="shared" si="11"/>
        <v>3</v>
      </c>
      <c r="T17">
        <f t="shared" si="12"/>
        <v>0</v>
      </c>
      <c r="U17">
        <f>U16+S17*Variables!$C$8+T17*Variables!$C$9</f>
        <v>89</v>
      </c>
      <c r="V17" s="6">
        <f>ROUND(MAX(0,Variables!$C$2-'Transparent Mode'!S17+Variables!$C$5*'Transparent Mode'!T17+Variables!$C$4*AVERAGE('Transparent Mode'!P$3:P17)-SUM(X16:X17)-AA17),0)</f>
        <v>8</v>
      </c>
      <c r="W17" s="8">
        <f t="shared" si="13"/>
        <v>8</v>
      </c>
      <c r="X17">
        <f t="shared" si="14"/>
        <v>8</v>
      </c>
      <c r="Y17" s="9">
        <f t="shared" si="20"/>
        <v>9</v>
      </c>
      <c r="Z17">
        <f t="shared" si="15"/>
        <v>3</v>
      </c>
      <c r="AA17">
        <f t="shared" si="16"/>
        <v>0</v>
      </c>
      <c r="AB17">
        <f>AB16+Z17*Variables!$C$8+AA17*Variables!$C$9</f>
        <v>85.5</v>
      </c>
      <c r="AC17" s="15">
        <f>ROUND(MAX(0,Variables!$C$2-'Transparent Mode'!Z17+Variables!$C$5*'Transparent Mode'!AA17+Variables!$C$4*AVERAGE('Transparent Mode'!W$3:W17)-SUM(AC15:AC16)),0)</f>
        <v>8</v>
      </c>
      <c r="AD17" s="13">
        <f t="shared" si="0"/>
        <v>286</v>
      </c>
    </row>
    <row r="18" spans="1:30" x14ac:dyDescent="0.2">
      <c r="A18" s="2">
        <f t="shared" si="1"/>
        <v>15</v>
      </c>
      <c r="B18" s="3">
        <v>8</v>
      </c>
      <c r="C18">
        <f t="shared" si="2"/>
        <v>8</v>
      </c>
      <c r="D18">
        <f t="shared" si="17"/>
        <v>5</v>
      </c>
      <c r="E18">
        <f t="shared" si="3"/>
        <v>4</v>
      </c>
      <c r="F18">
        <f t="shared" si="4"/>
        <v>0</v>
      </c>
      <c r="G18">
        <f>G17+E18*Variables!$C$8+F18*Variables!$C$9</f>
        <v>48.5</v>
      </c>
      <c r="H18" s="6">
        <f>ROUND(MAX(0,Variables!$C$2-'Transparent Mode'!E18+Variables!$C$5*'Transparent Mode'!F18+Variables!$C$4*AVERAGE('Transparent Mode'!B$3:B18)-SUM(J17:J18)-M18),0)</f>
        <v>8</v>
      </c>
      <c r="I18" s="8">
        <f t="shared" si="5"/>
        <v>8</v>
      </c>
      <c r="J18">
        <f t="shared" si="6"/>
        <v>16</v>
      </c>
      <c r="K18">
        <f t="shared" si="18"/>
        <v>20</v>
      </c>
      <c r="L18">
        <f t="shared" si="7"/>
        <v>4</v>
      </c>
      <c r="M18">
        <f t="shared" si="8"/>
        <v>0</v>
      </c>
      <c r="N18">
        <f>N17+L18*Variables!$C$8+M18*Variables!$C$9</f>
        <v>67</v>
      </c>
      <c r="O18" s="6">
        <f>ROUND(MAX(0,Variables!$C$2-'Transparent Mode'!L18+Variables!$C$5*'Transparent Mode'!M18+Variables!$C$4*AVERAGE('Transparent Mode'!I$3:I18)-SUM(Q17:Q18)-T18),0)</f>
        <v>8</v>
      </c>
      <c r="P18" s="8">
        <f t="shared" si="9"/>
        <v>10</v>
      </c>
      <c r="Q18">
        <f t="shared" si="10"/>
        <v>10</v>
      </c>
      <c r="R18">
        <f t="shared" si="19"/>
        <v>14</v>
      </c>
      <c r="S18">
        <f t="shared" si="11"/>
        <v>7</v>
      </c>
      <c r="T18">
        <f t="shared" si="12"/>
        <v>0</v>
      </c>
      <c r="U18">
        <f>U17+S18*Variables!$C$8+T18*Variables!$C$9</f>
        <v>92.5</v>
      </c>
      <c r="V18" s="6">
        <f>ROUND(MAX(0,Variables!$C$2-'Transparent Mode'!S18+Variables!$C$5*'Transparent Mode'!T18+Variables!$C$4*AVERAGE('Transparent Mode'!P$3:P18)-SUM(X17:X18)-AA18),0)</f>
        <v>11</v>
      </c>
      <c r="W18" s="8">
        <f t="shared" si="13"/>
        <v>8</v>
      </c>
      <c r="X18">
        <f t="shared" si="14"/>
        <v>8</v>
      </c>
      <c r="Y18" s="9">
        <f t="shared" si="20"/>
        <v>11</v>
      </c>
      <c r="Z18">
        <f t="shared" si="15"/>
        <v>6</v>
      </c>
      <c r="AA18">
        <f t="shared" si="16"/>
        <v>0</v>
      </c>
      <c r="AB18">
        <f>AB17+Z18*Variables!$C$8+AA18*Variables!$C$9</f>
        <v>88.5</v>
      </c>
      <c r="AC18" s="15">
        <f>ROUND(MAX(0,Variables!$C$2-'Transparent Mode'!Z18+Variables!$C$5*'Transparent Mode'!AA18+Variables!$C$4*AVERAGE('Transparent Mode'!W$3:W18)-SUM(AC16:AC17)),0)</f>
        <v>9</v>
      </c>
      <c r="AD18" s="13">
        <f t="shared" si="0"/>
        <v>296.5</v>
      </c>
    </row>
    <row r="19" spans="1:30" x14ac:dyDescent="0.2">
      <c r="A19" s="2">
        <f t="shared" si="1"/>
        <v>16</v>
      </c>
      <c r="B19" s="3">
        <v>8</v>
      </c>
      <c r="C19">
        <f t="shared" si="2"/>
        <v>8</v>
      </c>
      <c r="D19">
        <f t="shared" si="17"/>
        <v>4</v>
      </c>
      <c r="E19">
        <f t="shared" si="3"/>
        <v>0</v>
      </c>
      <c r="F19">
        <f t="shared" si="4"/>
        <v>0</v>
      </c>
      <c r="G19">
        <f>G18+E19*Variables!$C$8+F19*Variables!$C$9</f>
        <v>48.5</v>
      </c>
      <c r="H19" s="6">
        <f>ROUND(MAX(0,Variables!$C$2-'Transparent Mode'!E19+Variables!$C$5*'Transparent Mode'!F19+Variables!$C$4*AVERAGE('Transparent Mode'!B$3:B19)-SUM(J18:J19)-M19),0)</f>
        <v>8</v>
      </c>
      <c r="I19" s="8">
        <f t="shared" si="5"/>
        <v>8</v>
      </c>
      <c r="J19">
        <f t="shared" si="6"/>
        <v>8</v>
      </c>
      <c r="K19">
        <f t="shared" si="18"/>
        <v>11</v>
      </c>
      <c r="L19">
        <f t="shared" si="7"/>
        <v>7</v>
      </c>
      <c r="M19">
        <f t="shared" si="8"/>
        <v>0</v>
      </c>
      <c r="N19">
        <f>N18+L19*Variables!$C$8+M19*Variables!$C$9</f>
        <v>70.5</v>
      </c>
      <c r="O19" s="6">
        <f>ROUND(MAX(0,Variables!$C$2-'Transparent Mode'!L19+Variables!$C$5*'Transparent Mode'!M19+Variables!$C$4*AVERAGE('Transparent Mode'!I$3:I19)-SUM(Q18:Q19)-T19),0)</f>
        <v>8</v>
      </c>
      <c r="P19" s="8">
        <f t="shared" si="9"/>
        <v>8</v>
      </c>
      <c r="Q19">
        <f t="shared" si="10"/>
        <v>8</v>
      </c>
      <c r="R19">
        <f t="shared" si="19"/>
        <v>8</v>
      </c>
      <c r="S19">
        <f t="shared" si="11"/>
        <v>7</v>
      </c>
      <c r="T19">
        <f t="shared" si="12"/>
        <v>0</v>
      </c>
      <c r="U19">
        <f>U18+S19*Variables!$C$8+T19*Variables!$C$9</f>
        <v>96</v>
      </c>
      <c r="V19" s="6">
        <f>ROUND(MAX(0,Variables!$C$2-'Transparent Mode'!S19+Variables!$C$5*'Transparent Mode'!T19+Variables!$C$4*AVERAGE('Transparent Mode'!P$3:P19)-SUM(X18:X19)-AA19),0)</f>
        <v>8</v>
      </c>
      <c r="W19" s="8">
        <f t="shared" si="13"/>
        <v>11</v>
      </c>
      <c r="X19">
        <f t="shared" si="14"/>
        <v>11</v>
      </c>
      <c r="Y19" s="9">
        <f t="shared" si="20"/>
        <v>12</v>
      </c>
      <c r="Z19">
        <f t="shared" si="15"/>
        <v>7</v>
      </c>
      <c r="AA19">
        <f t="shared" si="16"/>
        <v>0</v>
      </c>
      <c r="AB19">
        <f>AB18+Z19*Variables!$C$8+AA19*Variables!$C$9</f>
        <v>92</v>
      </c>
      <c r="AC19" s="15">
        <f>ROUND(MAX(0,Variables!$C$2-'Transparent Mode'!Z19+Variables!$C$5*'Transparent Mode'!AA19+Variables!$C$4*AVERAGE('Transparent Mode'!W$3:W19)-SUM(AC17:AC18)),0)</f>
        <v>11</v>
      </c>
      <c r="AD19" s="13">
        <f t="shared" si="0"/>
        <v>307</v>
      </c>
    </row>
    <row r="20" spans="1:30" x14ac:dyDescent="0.2">
      <c r="A20" s="2">
        <f t="shared" si="1"/>
        <v>17</v>
      </c>
      <c r="B20" s="3">
        <v>8</v>
      </c>
      <c r="C20">
        <f t="shared" si="2"/>
        <v>8</v>
      </c>
      <c r="D20">
        <f t="shared" si="17"/>
        <v>16</v>
      </c>
      <c r="E20">
        <f t="shared" si="3"/>
        <v>8</v>
      </c>
      <c r="F20">
        <f t="shared" si="4"/>
        <v>0</v>
      </c>
      <c r="G20">
        <f>G19+E20*Variables!$C$8+F20*Variables!$C$9</f>
        <v>52.5</v>
      </c>
      <c r="H20" s="6">
        <f>ROUND(MAX(0,Variables!$C$2-'Transparent Mode'!E20+Variables!$C$5*'Transparent Mode'!F20+Variables!$C$4*AVERAGE('Transparent Mode'!B$3:B20)-SUM(J19:J20)-M20),0)</f>
        <v>9</v>
      </c>
      <c r="I20" s="8">
        <f t="shared" si="5"/>
        <v>8</v>
      </c>
      <c r="J20">
        <f t="shared" si="6"/>
        <v>8</v>
      </c>
      <c r="K20">
        <f t="shared" si="18"/>
        <v>10</v>
      </c>
      <c r="L20">
        <f t="shared" si="7"/>
        <v>9</v>
      </c>
      <c r="M20">
        <f t="shared" si="8"/>
        <v>0</v>
      </c>
      <c r="N20">
        <f>N19+L20*Variables!$C$8+M20*Variables!$C$9</f>
        <v>75</v>
      </c>
      <c r="O20" s="6">
        <f>ROUND(MAX(0,Variables!$C$2-'Transparent Mode'!L20+Variables!$C$5*'Transparent Mode'!M20+Variables!$C$4*AVERAGE('Transparent Mode'!I$3:I20)-SUM(Q19:Q20)-T20),0)</f>
        <v>8</v>
      </c>
      <c r="P20" s="8">
        <f t="shared" si="9"/>
        <v>8</v>
      </c>
      <c r="Q20">
        <f t="shared" si="10"/>
        <v>8</v>
      </c>
      <c r="R20">
        <f t="shared" si="19"/>
        <v>8</v>
      </c>
      <c r="S20">
        <f t="shared" si="11"/>
        <v>7</v>
      </c>
      <c r="T20">
        <f t="shared" si="12"/>
        <v>0</v>
      </c>
      <c r="U20">
        <f>U19+S20*Variables!$C$8+T20*Variables!$C$9</f>
        <v>99.5</v>
      </c>
      <c r="V20" s="6">
        <f>ROUND(MAX(0,Variables!$C$2-'Transparent Mode'!S20+Variables!$C$5*'Transparent Mode'!T20+Variables!$C$4*AVERAGE('Transparent Mode'!P$3:P20)-SUM(X19:X20)-AA20),0)</f>
        <v>8</v>
      </c>
      <c r="W20" s="8">
        <f t="shared" si="13"/>
        <v>8</v>
      </c>
      <c r="X20">
        <f t="shared" si="14"/>
        <v>8</v>
      </c>
      <c r="Y20" s="9">
        <f t="shared" si="20"/>
        <v>8</v>
      </c>
      <c r="Z20">
        <f t="shared" si="15"/>
        <v>7</v>
      </c>
      <c r="AA20">
        <f t="shared" si="16"/>
        <v>0</v>
      </c>
      <c r="AB20">
        <f>AB19+Z20*Variables!$C$8+AA20*Variables!$C$9</f>
        <v>95.5</v>
      </c>
      <c r="AC20" s="15">
        <f>ROUND(MAX(0,Variables!$C$2-'Transparent Mode'!Z20+Variables!$C$5*'Transparent Mode'!AA20+Variables!$C$4*AVERAGE('Transparent Mode'!W$3:W20)-SUM(AC18:AC19)),0)</f>
        <v>8</v>
      </c>
      <c r="AD20" s="13">
        <f t="shared" si="0"/>
        <v>322.5</v>
      </c>
    </row>
    <row r="21" spans="1:30" x14ac:dyDescent="0.2">
      <c r="A21" s="2">
        <f t="shared" si="1"/>
        <v>18</v>
      </c>
      <c r="B21" s="3">
        <v>8</v>
      </c>
      <c r="C21">
        <f t="shared" si="2"/>
        <v>8</v>
      </c>
      <c r="D21">
        <f t="shared" si="17"/>
        <v>8</v>
      </c>
      <c r="E21">
        <f t="shared" si="3"/>
        <v>8</v>
      </c>
      <c r="F21">
        <f t="shared" si="4"/>
        <v>0</v>
      </c>
      <c r="G21">
        <f>G20+E21*Variables!$C$8+F21*Variables!$C$9</f>
        <v>56.5</v>
      </c>
      <c r="H21" s="6">
        <f>ROUND(MAX(0,Variables!$C$2-'Transparent Mode'!E21+Variables!$C$5*'Transparent Mode'!F21+Variables!$C$4*AVERAGE('Transparent Mode'!B$3:B21)-SUM(J20:J21)-M21),0)</f>
        <v>8</v>
      </c>
      <c r="I21" s="8">
        <f t="shared" si="5"/>
        <v>9</v>
      </c>
      <c r="J21">
        <f t="shared" si="6"/>
        <v>9</v>
      </c>
      <c r="K21">
        <f t="shared" si="18"/>
        <v>8</v>
      </c>
      <c r="L21">
        <f t="shared" si="7"/>
        <v>8</v>
      </c>
      <c r="M21">
        <f t="shared" si="8"/>
        <v>0</v>
      </c>
      <c r="N21">
        <f>N20+L21*Variables!$C$8+M21*Variables!$C$9</f>
        <v>79</v>
      </c>
      <c r="O21" s="6">
        <f>ROUND(MAX(0,Variables!$C$2-'Transparent Mode'!L21+Variables!$C$5*'Transparent Mode'!M21+Variables!$C$4*AVERAGE('Transparent Mode'!I$3:I21)-SUM(Q20:Q21)-T21),0)</f>
        <v>10</v>
      </c>
      <c r="P21" s="8">
        <f t="shared" si="9"/>
        <v>8</v>
      </c>
      <c r="Q21">
        <f t="shared" si="10"/>
        <v>8</v>
      </c>
      <c r="R21">
        <f t="shared" si="19"/>
        <v>11</v>
      </c>
      <c r="S21">
        <f t="shared" si="11"/>
        <v>10</v>
      </c>
      <c r="T21">
        <f t="shared" si="12"/>
        <v>0</v>
      </c>
      <c r="U21">
        <f>U20+S21*Variables!$C$8+T21*Variables!$C$9</f>
        <v>104.5</v>
      </c>
      <c r="V21" s="6">
        <f>ROUND(MAX(0,Variables!$C$2-'Transparent Mode'!S21+Variables!$C$5*'Transparent Mode'!T21+Variables!$C$4*AVERAGE('Transparent Mode'!P$3:P21)-SUM(X20:X21)-AA21),0)</f>
        <v>8</v>
      </c>
      <c r="W21" s="8">
        <f t="shared" si="13"/>
        <v>8</v>
      </c>
      <c r="X21">
        <f t="shared" si="14"/>
        <v>8</v>
      </c>
      <c r="Y21" s="9">
        <f t="shared" si="20"/>
        <v>9</v>
      </c>
      <c r="Z21">
        <f t="shared" si="15"/>
        <v>8</v>
      </c>
      <c r="AA21">
        <f t="shared" si="16"/>
        <v>0</v>
      </c>
      <c r="AB21">
        <f>AB20+Z21*Variables!$C$8+AA21*Variables!$C$9</f>
        <v>99.5</v>
      </c>
      <c r="AC21" s="15">
        <f>ROUND(MAX(0,Variables!$C$2-'Transparent Mode'!Z21+Variables!$C$5*'Transparent Mode'!AA21+Variables!$C$4*AVERAGE('Transparent Mode'!W$3:W21)-SUM(AC19:AC20)),0)</f>
        <v>8</v>
      </c>
      <c r="AD21" s="13">
        <f t="shared" si="0"/>
        <v>339.5</v>
      </c>
    </row>
    <row r="22" spans="1:30" x14ac:dyDescent="0.2">
      <c r="A22" s="2">
        <f t="shared" si="1"/>
        <v>19</v>
      </c>
      <c r="B22" s="3">
        <v>8</v>
      </c>
      <c r="C22">
        <f t="shared" si="2"/>
        <v>8</v>
      </c>
      <c r="D22">
        <f t="shared" si="17"/>
        <v>8</v>
      </c>
      <c r="E22">
        <f t="shared" si="3"/>
        <v>8</v>
      </c>
      <c r="F22">
        <f t="shared" si="4"/>
        <v>0</v>
      </c>
      <c r="G22">
        <f>G21+E22*Variables!$C$8+F22*Variables!$C$9</f>
        <v>60.5</v>
      </c>
      <c r="H22" s="6">
        <f>ROUND(MAX(0,Variables!$C$2-'Transparent Mode'!E22+Variables!$C$5*'Transparent Mode'!F22+Variables!$C$4*AVERAGE('Transparent Mode'!B$3:B22)-SUM(J21:J22)-M22),0)</f>
        <v>8</v>
      </c>
      <c r="I22" s="8">
        <f t="shared" si="5"/>
        <v>8</v>
      </c>
      <c r="J22">
        <f t="shared" si="6"/>
        <v>8</v>
      </c>
      <c r="K22">
        <f t="shared" si="18"/>
        <v>8</v>
      </c>
      <c r="L22">
        <f t="shared" si="7"/>
        <v>8</v>
      </c>
      <c r="M22">
        <f t="shared" si="8"/>
        <v>0</v>
      </c>
      <c r="N22">
        <f>N21+L22*Variables!$C$8+M22*Variables!$C$9</f>
        <v>83</v>
      </c>
      <c r="O22" s="6">
        <f>ROUND(MAX(0,Variables!$C$2-'Transparent Mode'!L22+Variables!$C$5*'Transparent Mode'!M22+Variables!$C$4*AVERAGE('Transparent Mode'!I$3:I22)-SUM(Q21:Q22)-T22),0)</f>
        <v>8</v>
      </c>
      <c r="P22" s="8">
        <f t="shared" si="9"/>
        <v>10</v>
      </c>
      <c r="Q22">
        <f t="shared" si="10"/>
        <v>10</v>
      </c>
      <c r="R22">
        <f t="shared" si="19"/>
        <v>8</v>
      </c>
      <c r="S22">
        <f t="shared" si="11"/>
        <v>8</v>
      </c>
      <c r="T22">
        <f t="shared" si="12"/>
        <v>0</v>
      </c>
      <c r="U22">
        <f>U21+S22*Variables!$C$8+T22*Variables!$C$9</f>
        <v>108.5</v>
      </c>
      <c r="V22" s="6">
        <f>ROUND(MAX(0,Variables!$C$2-'Transparent Mode'!S22+Variables!$C$5*'Transparent Mode'!T22+Variables!$C$4*AVERAGE('Transparent Mode'!P$3:P22)-SUM(X21:X22)-AA22),0)</f>
        <v>11</v>
      </c>
      <c r="W22" s="8">
        <f t="shared" si="13"/>
        <v>8</v>
      </c>
      <c r="X22">
        <f t="shared" si="14"/>
        <v>8</v>
      </c>
      <c r="Y22" s="9">
        <f t="shared" si="20"/>
        <v>11</v>
      </c>
      <c r="Z22">
        <f t="shared" si="15"/>
        <v>11</v>
      </c>
      <c r="AA22">
        <f t="shared" si="16"/>
        <v>0</v>
      </c>
      <c r="AB22">
        <f>AB21+Z22*Variables!$C$8+AA22*Variables!$C$9</f>
        <v>105</v>
      </c>
      <c r="AC22" s="15">
        <f>ROUND(MAX(0,Variables!$C$2-'Transparent Mode'!Z22+Variables!$C$5*'Transparent Mode'!AA22+Variables!$C$4*AVERAGE('Transparent Mode'!W$3:W22)-SUM(AC20:AC21)),0)</f>
        <v>8</v>
      </c>
      <c r="AD22" s="13">
        <f t="shared" si="0"/>
        <v>357</v>
      </c>
    </row>
    <row r="23" spans="1:30" x14ac:dyDescent="0.2">
      <c r="A23" s="2">
        <f t="shared" si="1"/>
        <v>20</v>
      </c>
      <c r="B23" s="3">
        <v>8</v>
      </c>
      <c r="C23">
        <f t="shared" si="2"/>
        <v>8</v>
      </c>
      <c r="D23">
        <f t="shared" si="17"/>
        <v>9</v>
      </c>
      <c r="E23">
        <f t="shared" si="3"/>
        <v>9</v>
      </c>
      <c r="F23">
        <f t="shared" si="4"/>
        <v>0</v>
      </c>
      <c r="G23">
        <f>G22+E23*Variables!$C$8+F23*Variables!$C$9</f>
        <v>65</v>
      </c>
      <c r="H23" s="6">
        <f>ROUND(MAX(0,Variables!$C$2-'Transparent Mode'!E23+Variables!$C$5*'Transparent Mode'!F23+Variables!$C$4*AVERAGE('Transparent Mode'!B$3:B23)-SUM(J22:J23)-M23),0)</f>
        <v>8</v>
      </c>
      <c r="I23" s="8">
        <f t="shared" si="5"/>
        <v>8</v>
      </c>
      <c r="J23">
        <f t="shared" si="6"/>
        <v>8</v>
      </c>
      <c r="K23">
        <f t="shared" si="18"/>
        <v>8</v>
      </c>
      <c r="L23">
        <f t="shared" si="7"/>
        <v>8</v>
      </c>
      <c r="M23">
        <f t="shared" si="8"/>
        <v>0</v>
      </c>
      <c r="N23">
        <f>N22+L23*Variables!$C$8+M23*Variables!$C$9</f>
        <v>87</v>
      </c>
      <c r="O23" s="6">
        <f>ROUND(MAX(0,Variables!$C$2-'Transparent Mode'!L23+Variables!$C$5*'Transparent Mode'!M23+Variables!$C$4*AVERAGE('Transparent Mode'!I$3:I23)-SUM(Q22:Q23)-T23),0)</f>
        <v>8</v>
      </c>
      <c r="P23" s="8">
        <f t="shared" si="9"/>
        <v>8</v>
      </c>
      <c r="Q23">
        <f t="shared" si="10"/>
        <v>8</v>
      </c>
      <c r="R23">
        <f t="shared" si="19"/>
        <v>8</v>
      </c>
      <c r="S23">
        <f t="shared" si="11"/>
        <v>8</v>
      </c>
      <c r="T23">
        <f t="shared" si="12"/>
        <v>0</v>
      </c>
      <c r="U23">
        <f>U22+S23*Variables!$C$8+T23*Variables!$C$9</f>
        <v>112.5</v>
      </c>
      <c r="V23" s="6">
        <f>ROUND(MAX(0,Variables!$C$2-'Transparent Mode'!S23+Variables!$C$5*'Transparent Mode'!T23+Variables!$C$4*AVERAGE('Transparent Mode'!P$3:P23)-SUM(X22:X23)-AA23),0)</f>
        <v>8</v>
      </c>
      <c r="W23" s="8">
        <f t="shared" si="13"/>
        <v>11</v>
      </c>
      <c r="X23">
        <f t="shared" si="14"/>
        <v>11</v>
      </c>
      <c r="Y23" s="9">
        <f t="shared" si="20"/>
        <v>8</v>
      </c>
      <c r="Z23">
        <f t="shared" si="15"/>
        <v>8</v>
      </c>
      <c r="AA23">
        <f t="shared" si="16"/>
        <v>0</v>
      </c>
      <c r="AB23">
        <f>AB22+Z23*Variables!$C$8+AA23*Variables!$C$9</f>
        <v>109</v>
      </c>
      <c r="AC23" s="15">
        <f>ROUND(MAX(0,Variables!$C$2-'Transparent Mode'!Z23+Variables!$C$5*'Transparent Mode'!AA23+Variables!$C$4*AVERAGE('Transparent Mode'!W$3:W23)-SUM(AC21:AC22)),0)</f>
        <v>12</v>
      </c>
      <c r="AD23" s="14">
        <f t="shared" si="0"/>
        <v>373.5</v>
      </c>
    </row>
  </sheetData>
  <mergeCells count="4">
    <mergeCell ref="B1:H1"/>
    <mergeCell ref="I1:O1"/>
    <mergeCell ref="P1:V1"/>
    <mergeCell ref="W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Variables</vt:lpstr>
      <vt:lpstr>Default Mode</vt:lpstr>
      <vt:lpstr>Transparent Mode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Le Scaon</dc:creator>
  <cp:lastModifiedBy>Mathias Le Scaon</cp:lastModifiedBy>
  <dcterms:created xsi:type="dcterms:W3CDTF">2021-02-03T13:16:20Z</dcterms:created>
  <dcterms:modified xsi:type="dcterms:W3CDTF">2023-10-09T12:19:32Z</dcterms:modified>
</cp:coreProperties>
</file>